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65521" windowWidth="9720" windowHeight="5985" activeTab="3"/>
  </bookViews>
  <sheets>
    <sheet name="wprowadzenie" sheetId="1" r:id="rId1"/>
    <sheet name="bilans 2005" sheetId="2" r:id="rId2"/>
    <sheet name="bilans 2006" sheetId="3" r:id="rId3"/>
    <sheet name="ID 1" sheetId="4" r:id="rId4"/>
    <sheet name="ID2" sheetId="5" r:id="rId5"/>
    <sheet name="ID3" sheetId="6" r:id="rId6"/>
  </sheets>
  <definedNames>
    <definedName name="_xlnm.Print_Area" localSheetId="3">'ID 1'!$A$1:$P$191</definedName>
    <definedName name="_xlnm.Print_Area" localSheetId="4">'ID2'!$A$1:$J$144</definedName>
    <definedName name="_xlnm.Print_Area" localSheetId="5">'ID3'!$A$4:$J$36</definedName>
    <definedName name="_xlnm.Print_Area" localSheetId="0">'wprowadzenie'!$A$9:$J$188</definedName>
  </definedNames>
  <calcPr fullCalcOnLoad="1"/>
</workbook>
</file>

<file path=xl/sharedStrings.xml><?xml version="1.0" encoding="utf-8"?>
<sst xmlns="http://schemas.openxmlformats.org/spreadsheetml/2006/main" count="1101" uniqueCount="515">
  <si>
    <t xml:space="preserve"> - niestanowiące kosztów uzyskania przychodów</t>
  </si>
  <si>
    <t>Struktura własnościowa środków trwałych ewidencjonowanych bilansowo (w wartości netto)</t>
  </si>
  <si>
    <t>1. Własne</t>
  </si>
  <si>
    <t>2. Używane na podstawie najmu, dzierżawy lub innej umowy o podobnym charakterze</t>
  </si>
  <si>
    <t>2. Zwiększenia</t>
  </si>
  <si>
    <t xml:space="preserve"> - obiekt A</t>
  </si>
  <si>
    <t xml:space="preserve"> - obiekt B</t>
  </si>
  <si>
    <t>Wartość gruntu, w tym:</t>
  </si>
  <si>
    <t>Pozostałe</t>
  </si>
  <si>
    <t>Lp.</t>
  </si>
  <si>
    <t>a)</t>
  </si>
  <si>
    <t>b)</t>
  </si>
  <si>
    <t>c)</t>
  </si>
  <si>
    <t>Wprowadzenie do sprawozdania finansowego</t>
  </si>
  <si>
    <t>Dodatkowe informacje i objaśnienia</t>
  </si>
  <si>
    <t>Podstawowy przedmiot działalności:</t>
  </si>
  <si>
    <t>Nazwa (firma) i siedziba jednostki:</t>
  </si>
  <si>
    <t>Omówienie przyjętych zasad (polityki) rachunkowości</t>
  </si>
  <si>
    <t>1. Stosowane metody wyceny aktywów i pasywów</t>
  </si>
  <si>
    <t>A. Amortyzacja</t>
  </si>
  <si>
    <t>Odpisy amortyzacyjne od środków trwałych oraz wartości niematerialnych i prawnych dokonywane są na podstawie planu amortyzacji, zawierającego kwoty rocznych odpisów.</t>
  </si>
  <si>
    <t>B. Wartości niematerialne i prawne</t>
  </si>
  <si>
    <t>Autorskie prawa majątkowe i prawa pokrewne</t>
  </si>
  <si>
    <t>Prawa do wynalazków, patentów, znaków towarowych, wzorów użytkowych oraz zdobniczych</t>
  </si>
  <si>
    <t>Know-how</t>
  </si>
  <si>
    <t>C. Środki trwałe</t>
  </si>
  <si>
    <t>Metoda amortyzacji</t>
  </si>
  <si>
    <t>Nieruchomości, w tym:</t>
  </si>
  <si>
    <t>grunty</t>
  </si>
  <si>
    <t>budynki</t>
  </si>
  <si>
    <t>budowle</t>
  </si>
  <si>
    <t>liniowa</t>
  </si>
  <si>
    <t>Stawka amortyzacji</t>
  </si>
  <si>
    <t>14 i 50%</t>
  </si>
  <si>
    <t>od12,5%do30%</t>
  </si>
  <si>
    <t>2,5% i 10%</t>
  </si>
  <si>
    <t>1. Wytworzone wyroby gotowe ujmowane są w księgach pomocniczych w ewidencji wartościowej i odpisywane są w koszty w dacie ich wytworzenia.</t>
  </si>
  <si>
    <t xml:space="preserve">2. Należności wyceniane są w kwocie wymagającej zapłaty. </t>
  </si>
  <si>
    <t xml:space="preserve">Zobowiązania są wykazywane w kwocie wymagającej zapłaty. </t>
  </si>
  <si>
    <t>1. Inwestycje w postaci aktywów finansowych zaliczane są do krótkoterminowych aktywów finansowych, jeżeli są płatne i wymagalne lub przeznaczone do zbycia w ciągu 12 miesięcy od dnia ich założenia, wystawienia lub nabycia.</t>
  </si>
  <si>
    <t>L 1. Pomiar wyniku finansowego</t>
  </si>
  <si>
    <t>2. Sposób sporządzania sprawozdania finansowego</t>
  </si>
  <si>
    <t>Właściwy sąd lub inny organ prowadzący rejestr:</t>
  </si>
  <si>
    <t>4. Propozycja co do sposobu podziału zysku lub pokrycia straty za rok obrotowy</t>
  </si>
  <si>
    <t>2. Informacje o przychodach, kosztach i wynikach działalności zaniechanej w roku obrotowym lub przewidzianej do zaprzestania w roku następnym</t>
  </si>
  <si>
    <t>3. Rozliczenie głównych pozycji różniących podstawę opodatkowania podatkiem dochodowym od wyniku finansowego (zysku, straty) brutto</t>
  </si>
  <si>
    <t>Rachunek zysków i strat (wariant porównawczy)</t>
  </si>
  <si>
    <t>D. Wycena materiałów</t>
  </si>
  <si>
    <t xml:space="preserve"> Rezerwa z tyt. odroczonego podatku dochodowego (art. 37) </t>
  </si>
  <si>
    <t xml:space="preserve">Rezerwa na świadczenia emerytalne i podobne </t>
  </si>
  <si>
    <t xml:space="preserve"> - długoterminowa</t>
  </si>
  <si>
    <t xml:space="preserve"> - krótkoterminowa</t>
  </si>
  <si>
    <t>Koszt wytworzenia świadczeń na własne potrzeby jednostki</t>
  </si>
  <si>
    <t>Podatki i opłaty, w tym:</t>
  </si>
  <si>
    <t xml:space="preserve">Zysk/Strata z działalności operacyjnej (C+D-E) </t>
  </si>
  <si>
    <t>w etatach</t>
  </si>
  <si>
    <t>w osobach</t>
  </si>
  <si>
    <t>H. Należności długoterminowe, należności krótkoterminowe i roszczenia</t>
  </si>
  <si>
    <t>1. Należności długoterminowe, należności krótkoterminowe i roszczenia wykazywane są w wartości netto (pomniejszonej o odpisy aktualizujące wartość należności).</t>
  </si>
  <si>
    <t>I. Zobowiązania długoterminowe i krótkoterminowe</t>
  </si>
  <si>
    <t>J. Aktywa i pasywa</t>
  </si>
  <si>
    <t>K. Inwestycje krótkoterminowe</t>
  </si>
  <si>
    <t>AKTYWA</t>
  </si>
  <si>
    <t>A.</t>
  </si>
  <si>
    <t xml:space="preserve"> Inne wartości niematerialne i prawne</t>
  </si>
  <si>
    <t xml:space="preserve"> Rzeczowe aktywa trwałe</t>
  </si>
  <si>
    <t xml:space="preserve"> Należności długoterminowe</t>
  </si>
  <si>
    <t>B.</t>
  </si>
  <si>
    <t xml:space="preserve"> Zapasy</t>
  </si>
  <si>
    <t xml:space="preserve"> Materiały</t>
  </si>
  <si>
    <t xml:space="preserve"> Półprodukty i produkty w toku</t>
  </si>
  <si>
    <t xml:space="preserve"> Produkty gotowe</t>
  </si>
  <si>
    <t xml:space="preserve"> Towary</t>
  </si>
  <si>
    <t xml:space="preserve"> Zaliczki na poczet dostaw</t>
  </si>
  <si>
    <t>SUMA AKTYWÓW</t>
  </si>
  <si>
    <t>Kapitał (fundusz) własny</t>
  </si>
  <si>
    <t xml:space="preserve"> Kapitał (fundusz) podstawowy</t>
  </si>
  <si>
    <t xml:space="preserve"> Należne, lecz nie wniesione, wkłady na pocz. kap. podst. (wielkość ujemna) </t>
  </si>
  <si>
    <t xml:space="preserve">Udziały (akcje) własne (wielkość ujemna) </t>
  </si>
  <si>
    <t xml:space="preserve"> Pozostałe kapitały (fundusze) rezerwowe</t>
  </si>
  <si>
    <t xml:space="preserve">Odpisy z zysku netto w ciągu roku obrotowego (wielkość ujemna) </t>
  </si>
  <si>
    <t>SUMA PASYWÓW</t>
  </si>
  <si>
    <t>Stan za okres</t>
  </si>
  <si>
    <t>Usługi obce</t>
  </si>
  <si>
    <t>Wynagrodzenia</t>
  </si>
  <si>
    <t>Aktywa trwałe (art. 3 ust. 1 pkt 13)</t>
  </si>
  <si>
    <t xml:space="preserve"> Wartości niematerialne i prawne (art. 3 ust. 1 pkt 14, art. 33)</t>
  </si>
  <si>
    <t xml:space="preserve">1. </t>
  </si>
  <si>
    <t xml:space="preserve"> Koszty zakończonych prac rozwojowych (art. 33 ust. 2)</t>
  </si>
  <si>
    <t xml:space="preserve"> Wartość firmy (art. 33 ust. 4)</t>
  </si>
  <si>
    <t xml:space="preserve">Zaliczki na wartości niematerialne i prawne </t>
  </si>
  <si>
    <t>Środki trwałe (art. 3 ust. 1 pkt 15)</t>
  </si>
  <si>
    <t>a) grunty własne (w tym prawo wieczystego użytkowania gruntów)</t>
  </si>
  <si>
    <t xml:space="preserve">b) budynki, lokale i obiekty inżynierii lądowej i wodnej </t>
  </si>
  <si>
    <t>c) urządzenia techniczne i maszyny</t>
  </si>
  <si>
    <t>d) środki transportu</t>
  </si>
  <si>
    <t>e) inne środki trwałe</t>
  </si>
  <si>
    <t xml:space="preserve">2. </t>
  </si>
  <si>
    <t xml:space="preserve">Środki trwałe w budowie (art. 3 ust. 1 pkt 16) </t>
  </si>
  <si>
    <t xml:space="preserve">3. </t>
  </si>
  <si>
    <t xml:space="preserve">III. </t>
  </si>
  <si>
    <t xml:space="preserve">Od jednostek powiązanych </t>
  </si>
  <si>
    <t xml:space="preserve">Od pozostałych jednostek </t>
  </si>
  <si>
    <t xml:space="preserve">IV. </t>
  </si>
  <si>
    <t xml:space="preserve">Inwestycje długoterminowe (art. 3 ust. 1 pkt 17) </t>
  </si>
  <si>
    <t xml:space="preserve">Nieruchomości </t>
  </si>
  <si>
    <t xml:space="preserve">Wartości niematerialne i prawne </t>
  </si>
  <si>
    <t xml:space="preserve">Długoterminowe aktywa finansowe </t>
  </si>
  <si>
    <t xml:space="preserve">a) w jednostkach powiązanych </t>
  </si>
  <si>
    <t xml:space="preserve"> - udziały i akcje </t>
  </si>
  <si>
    <t xml:space="preserve"> - inne papiery wartościowe </t>
  </si>
  <si>
    <t xml:space="preserve"> - udzielone pożyczki </t>
  </si>
  <si>
    <t xml:space="preserve"> - inne długoterminowe aktywa trwałe </t>
  </si>
  <si>
    <t xml:space="preserve">Inne inwestycje długoterminowe </t>
  </si>
  <si>
    <t xml:space="preserve">V. </t>
  </si>
  <si>
    <t xml:space="preserve">Długoterminowe rozliczenia międzyokresowe </t>
  </si>
  <si>
    <t xml:space="preserve">Aktywa z tytułu odroczonego podatku dochodowego (art. 37) </t>
  </si>
  <si>
    <t xml:space="preserve">Inne rozliczenia międzyokresowe </t>
  </si>
  <si>
    <t>Aktywa obrotowe (art. 3 ust. 1 pkt 18)</t>
  </si>
  <si>
    <t xml:space="preserve"> Należności krótkoterminowe (art. 3 ust. 1 pkt. 18c) </t>
  </si>
  <si>
    <t xml:space="preserve">Należności od jednostek powiązanych </t>
  </si>
  <si>
    <t xml:space="preserve">a) z tytułu dostaw i usług o okresie spłaty: </t>
  </si>
  <si>
    <t xml:space="preserve"> - do 12 m-cy </t>
  </si>
  <si>
    <t xml:space="preserve"> - powyżej 12 m-cy </t>
  </si>
  <si>
    <t xml:space="preserve">b) inne </t>
  </si>
  <si>
    <t xml:space="preserve"> Należności od pozostałych jednostek </t>
  </si>
  <si>
    <t xml:space="preserve">b) z tytułu podatków, dotacji, ceł, ubezpieczeń społecznych i zdrowotnych oraz innych świadczeń </t>
  </si>
  <si>
    <t xml:space="preserve">c) inne </t>
  </si>
  <si>
    <t xml:space="preserve">d) dochodzone na drodze sądowej </t>
  </si>
  <si>
    <t xml:space="preserve">Inwestycje krótkoterminowe (art. 3 ust. 1 pkt 17 i 18b) </t>
  </si>
  <si>
    <t xml:space="preserve">Krótkoterminowe aktywa finansowe </t>
  </si>
  <si>
    <t xml:space="preserve"> - udziały lub akcje </t>
  </si>
  <si>
    <t xml:space="preserve"> - inne krótkoterminowe aktywa finansowe </t>
  </si>
  <si>
    <t xml:space="preserve">b) w pozostałych jednostkach </t>
  </si>
  <si>
    <t xml:space="preserve">c) środki pieniężne i inne aktywa pieniężne </t>
  </si>
  <si>
    <t xml:space="preserve"> - środki pieniężne w kasie i na rachunkach </t>
  </si>
  <si>
    <t xml:space="preserve"> - inne środki pieniężne </t>
  </si>
  <si>
    <t xml:space="preserve"> - inne aktywa pieniężne (np. odsetki od lokaty terminowej) </t>
  </si>
  <si>
    <t xml:space="preserve">Inne inwestycje krótkoterminowe </t>
  </si>
  <si>
    <t xml:space="preserve">PASYWA </t>
  </si>
  <si>
    <t xml:space="preserve">Kapitał (fundusz) rezerwowy z aktualizacji wyceny </t>
  </si>
  <si>
    <t xml:space="preserve">VI. </t>
  </si>
  <si>
    <t xml:space="preserve">Zysk (strata) netto </t>
  </si>
  <si>
    <t xml:space="preserve">IX. </t>
  </si>
  <si>
    <t xml:space="preserve">Rezerwy na zobowiązania </t>
  </si>
  <si>
    <t xml:space="preserve"> - długoterminowe </t>
  </si>
  <si>
    <t xml:space="preserve"> - krótkoterminowe </t>
  </si>
  <si>
    <t xml:space="preserve">Pozostałe rezerwy </t>
  </si>
  <si>
    <t xml:space="preserve">II. </t>
  </si>
  <si>
    <t>Zobowiązania długoterminowe</t>
  </si>
  <si>
    <t xml:space="preserve">Wobec jednostek powiązanych </t>
  </si>
  <si>
    <t xml:space="preserve">Wobec pozostałych jednostek </t>
  </si>
  <si>
    <t xml:space="preserve">a) kredyty i pożyczki </t>
  </si>
  <si>
    <t xml:space="preserve">b) z tytułu emisji dłużnych papierów wartościowych </t>
  </si>
  <si>
    <t xml:space="preserve">c) inne zobowiązania finansowe </t>
  </si>
  <si>
    <t xml:space="preserve">d) inne </t>
  </si>
  <si>
    <t xml:space="preserve">Zobowiązania krótkoterminowe (art. 3 ust. 1 pkt 22) </t>
  </si>
  <si>
    <t xml:space="preserve">a) z tyt. dostaw i usług, o okresie wymagalności </t>
  </si>
  <si>
    <t xml:space="preserve">d) z tyt. dostaw i usług, o okresie wymagalności: </t>
  </si>
  <si>
    <t xml:space="preserve">e) zaliczki otrzymane na dostawy </t>
  </si>
  <si>
    <t xml:space="preserve">f) zobowiązania wekslowe </t>
  </si>
  <si>
    <t xml:space="preserve">g) z tytułu podatków, ceł, ubezpieczeń i innych świadczeń </t>
  </si>
  <si>
    <t>h) z tytułu wynagrodzeń</t>
  </si>
  <si>
    <t xml:space="preserve">i) inne </t>
  </si>
  <si>
    <t xml:space="preserve"> Fundusze specjalne</t>
  </si>
  <si>
    <t xml:space="preserve">Rozliczenia międzyokresowe </t>
  </si>
  <si>
    <t xml:space="preserve">Ujemna wartość firmy (art. 33 ust. 4, art. 41 ust. 1 pkt. 3, art. 44b ust. 11) </t>
  </si>
  <si>
    <t xml:space="preserve">Inne rozliczenia międzyokresowe (art. 39 ust. 2, art. 41) </t>
  </si>
  <si>
    <t>Przychody netto ze sprzedaży i zrównane z nimi, w tym</t>
  </si>
  <si>
    <t xml:space="preserve"> - od jednostek powiązanych </t>
  </si>
  <si>
    <t>Przychody netto ze sprzedaży produktów</t>
  </si>
  <si>
    <t xml:space="preserve">Zmiana stanu produktów (zwiększenie - wartość dodatnia, zmniejszenie - wartość ujemna) </t>
  </si>
  <si>
    <t>Przychody netto ze sprzedaży towarów i materiałów</t>
  </si>
  <si>
    <t>Koszty działalności operacyjnej</t>
  </si>
  <si>
    <t xml:space="preserve">Amortyzacja </t>
  </si>
  <si>
    <t>Zużycie materiałów i energii</t>
  </si>
  <si>
    <t xml:space="preserve"> - podatek akcyzowy </t>
  </si>
  <si>
    <t xml:space="preserve">Ubezpieczenia społeczne i inne świadczenia </t>
  </si>
  <si>
    <t xml:space="preserve">Pozostałe koszty rodzajowe </t>
  </si>
  <si>
    <t>C. ZYSK (STRATA) ZE SPRZEDAŻY (A-B)</t>
  </si>
  <si>
    <t xml:space="preserve">D. </t>
  </si>
  <si>
    <t>Pozostałe przychody operacyjne</t>
  </si>
  <si>
    <t xml:space="preserve">Zysk ze zbycia niefinansowych aktywów trwałych </t>
  </si>
  <si>
    <t>Dotacje</t>
  </si>
  <si>
    <t>Inne przychody operacyjne</t>
  </si>
  <si>
    <t xml:space="preserve">E. </t>
  </si>
  <si>
    <t>Pozostałe koszty operacyjne</t>
  </si>
  <si>
    <t xml:space="preserve">Strata ze zbycia niefinansowych aktywów trwałych </t>
  </si>
  <si>
    <t xml:space="preserve">Aktualizacja wartości aktywów niefinansowych </t>
  </si>
  <si>
    <t xml:space="preserve">Inne koszty operacyjne </t>
  </si>
  <si>
    <t xml:space="preserve">F. </t>
  </si>
  <si>
    <t xml:space="preserve">G. </t>
  </si>
  <si>
    <t>Przychody finansowe</t>
  </si>
  <si>
    <t xml:space="preserve">Dywidendy i udziały w zyskach, w tym: </t>
  </si>
  <si>
    <t xml:space="preserve"> Odsetki, w tym: </t>
  </si>
  <si>
    <t xml:space="preserve">Zysk ze zbycia inwestycji </t>
  </si>
  <si>
    <t xml:space="preserve">Aktualizacja wartości inwestycji </t>
  </si>
  <si>
    <t xml:space="preserve">Inne </t>
  </si>
  <si>
    <t xml:space="preserve">H. </t>
  </si>
  <si>
    <t>Koszty finansowe</t>
  </si>
  <si>
    <t xml:space="preserve">Odsetki, w tym: </t>
  </si>
  <si>
    <t xml:space="preserve"> - dla jednostek powiązanych </t>
  </si>
  <si>
    <t xml:space="preserve">Strata ze zbycia inwestycji </t>
  </si>
  <si>
    <t xml:space="preserve">ZYSK/STRATA Z DZIAŁALNOŚCI GOSPODARCZEJ (F+G-H) </t>
  </si>
  <si>
    <t xml:space="preserve">J. </t>
  </si>
  <si>
    <t>WYNIK ZDARZEŃ NADZWYCZAJNYCH (J.I-J.II)</t>
  </si>
  <si>
    <t>Zyski nadzwyczajne</t>
  </si>
  <si>
    <t>Straty nadzwyczajne</t>
  </si>
  <si>
    <t xml:space="preserve">K. </t>
  </si>
  <si>
    <t xml:space="preserve">Zysk/Strata brutto (I+/-J) </t>
  </si>
  <si>
    <t xml:space="preserve">L. </t>
  </si>
  <si>
    <t xml:space="preserve">Podatek dochodowy </t>
  </si>
  <si>
    <t xml:space="preserve">M. </t>
  </si>
  <si>
    <t xml:space="preserve">Pozostałe obowiązkowe zmniejszenia zysku (zwiększenia straty) </t>
  </si>
  <si>
    <t xml:space="preserve">N. </t>
  </si>
  <si>
    <t xml:space="preserve">Zysk (strata) netto (K-L-M) </t>
  </si>
  <si>
    <t xml:space="preserve">Wartość sprzedanych towarów i materiałów </t>
  </si>
  <si>
    <t>stan na:</t>
  </si>
  <si>
    <t xml:space="preserve">Sprawozdanie finansowe zostało sporządzone przy założeniu, że Jednostka będzie kontynuować działalność gospodarczą w dającej się przewidzieć przyszłości (co najmniej 12 kolejnych miesięcy) oraz nie istnieją okoliczności  wskazujące na zagrożenie kontynuowania przez Jednostkę działalności. </t>
  </si>
  <si>
    <t>1. Zakupione materiały ujmowane są w księgach ewidencji wartościowej i odpisywane są w koszty zużycia materiałów w dacie ich zakupu.</t>
  </si>
  <si>
    <t>3. Zakup materiałów wyceniany jest według ceny zakupu.</t>
  </si>
  <si>
    <t>Wprowadzenie do sprawozdania finansowego, bilans, rachunek zysków i strat, oraz dodatkowe informacje i objaśnienia zostały sporządzone zgodnie z ustawą o rachunkowości i przedstawione w niniejszym dokumencie w następującej kolejności:</t>
  </si>
  <si>
    <t>Jednostka sporządza porównawczy rachunek zysków i strat.</t>
  </si>
  <si>
    <t>Przeciętne zatrudnienie w roku obr.</t>
  </si>
  <si>
    <t>rok ubiegły</t>
  </si>
  <si>
    <t>rok bieżący</t>
  </si>
  <si>
    <t>Strona</t>
  </si>
  <si>
    <t xml:space="preserve">I. </t>
  </si>
  <si>
    <t>Tytuł</t>
  </si>
  <si>
    <t>1. Szczegółowy zakres zmian wartości grup rodzajowych środków trwałych, wartości niematerialnych i prawnych oraz inwestycji długoterminowych</t>
  </si>
  <si>
    <t>a) zakup</t>
  </si>
  <si>
    <t>b) darowizna</t>
  </si>
  <si>
    <t>c) pozostałe</t>
  </si>
  <si>
    <t>3. Zmniejszenia</t>
  </si>
  <si>
    <t>a) sprzedaż</t>
  </si>
  <si>
    <t>b) likwidacja</t>
  </si>
  <si>
    <t>c) darowizna</t>
  </si>
  <si>
    <t>d) pozostałe</t>
  </si>
  <si>
    <t>a) naliczenie umorzenia, w tym:</t>
  </si>
  <si>
    <t>b) nieplanowe odpisy amortyzacyjne</t>
  </si>
  <si>
    <t>b) przyjęcie z inwestycji</t>
  </si>
  <si>
    <t>d) ujawnienia (inwentaryzacja)</t>
  </si>
  <si>
    <t>e) pozostałe</t>
  </si>
  <si>
    <t>c) darowizny</t>
  </si>
  <si>
    <t>d) straty losowe</t>
  </si>
  <si>
    <t>e) niedobory (inwentaryzacja)</t>
  </si>
  <si>
    <t>f) pozostałe</t>
  </si>
  <si>
    <t>Prawo wieczystego użytkowania gruntów</t>
  </si>
  <si>
    <t>Spółdzielcze prawa do mieszkania i lokalu użytkowego</t>
  </si>
  <si>
    <t>zł</t>
  </si>
  <si>
    <t>Zwiększenia</t>
  </si>
  <si>
    <t>Zmniejszenia</t>
  </si>
  <si>
    <t>1. Czynne rozliczenia międzyokresowe kosztów, w tym:</t>
  </si>
  <si>
    <t>d) ubezpieczenia</t>
  </si>
  <si>
    <t>2. Pozostałe rozliczenia międzyokresowe, w tym:</t>
  </si>
  <si>
    <t>b) koszty finansowe umów leasingowych</t>
  </si>
  <si>
    <t>c) aktywa z tytułu odroczonego podatku dochodowego</t>
  </si>
  <si>
    <t>3. Bierne rozliczenia międzyokresowe kosztów, w tym:</t>
  </si>
  <si>
    <t>a) rezerwa na urlopy, nagrody jubileuszowe i inne świadczenia pracownicze</t>
  </si>
  <si>
    <t>b) rezerwa na naprawy gwarancyjne</t>
  </si>
  <si>
    <t>ogółem</t>
  </si>
  <si>
    <t>w tym kraj</t>
  </si>
  <si>
    <t>w tym eksport</t>
  </si>
  <si>
    <t>1. Przychody ze sprzedaży towarów, w tym:</t>
  </si>
  <si>
    <t>a) towar A</t>
  </si>
  <si>
    <t>b) towar B</t>
  </si>
  <si>
    <t>3. Przychody ze sprzedaży usług, w tym:</t>
  </si>
  <si>
    <t>4. Przychody ze sprzedaży materiałów, w tym:</t>
  </si>
  <si>
    <t>a) materiał A</t>
  </si>
  <si>
    <t>b) materiał B</t>
  </si>
  <si>
    <t>1. Zysk/strata brutto</t>
  </si>
  <si>
    <t>2. Przychody bilansowe nie stanowiące przychodów podatkowych w roku bieżącym (różnice przejściowe)</t>
  </si>
  <si>
    <t>a. Naliczone odsetki od należności</t>
  </si>
  <si>
    <t>b. Dodatnie (statystyczne) różnice kursowe</t>
  </si>
  <si>
    <t>c. Pozostałe</t>
  </si>
  <si>
    <t>3. Przychody bilansowe niestanowiące nigdy przychodów podatkowych (różnice trwałe)</t>
  </si>
  <si>
    <t>a. Odsetki otrzymane w związku ze zwrotem nadpłaconych zobowiązań podatkowych</t>
  </si>
  <si>
    <t>b. Zwrócone wydatki nie zaliczone uprzednio do kosztów uzyskania przychodów</t>
  </si>
  <si>
    <t>4. Przychody podatkowe nie stanowiące przychodów bilansowych w roku bieżącym (różnice przejściowe)</t>
  </si>
  <si>
    <t>a. Zasądzone koszty procesowe</t>
  </si>
  <si>
    <t>b. Pozostałe</t>
  </si>
  <si>
    <t>5. Przychody podatkowe niestanowiące nigdy przychodów bilansowych (różnice trwałe)</t>
  </si>
  <si>
    <t>a. Przychody z tytułu użyczenia nieruchomości</t>
  </si>
  <si>
    <t>6. Koszty nie uznawane za koszty uzyskania przychodów w roku bieżącym (różnice przejściowe)</t>
  </si>
  <si>
    <t>c. Skutki aktualizacji wyceny towarów (materiałów, wyrobów gotowych)</t>
  </si>
  <si>
    <t>g. Pozostałe</t>
  </si>
  <si>
    <t>7. Koszty nieuznawane nigdy za koszty uzyskania przychodów (różnice trwałe)</t>
  </si>
  <si>
    <t>a. Darowizny</t>
  </si>
  <si>
    <t>b. Amortyzacja samochodów osobowych w części przekraczającej 20.000 euro wartości samochodów</t>
  </si>
  <si>
    <t>c. Składki na ubezpieczenie samochodów osobowych od wartości przekraczającej 20.000 euro</t>
  </si>
  <si>
    <t>e. Składki na rzecz organizacji, do których przynależność nie jest obowiązkowa</t>
  </si>
  <si>
    <t>f. podatek VAT niestanowiący kosztów uzyskania przychodów</t>
  </si>
  <si>
    <t>g. Koszty reprezentacji i reklamy ponad limit</t>
  </si>
  <si>
    <t>h. Wierzytelności odpisane jako przedawnione</t>
  </si>
  <si>
    <t>i. pozostałe</t>
  </si>
  <si>
    <t>8. Koszty podatkowe, które stanowiły koszty bilansowe w latach ubiegłych</t>
  </si>
  <si>
    <t>a. Uprawdopodobnienie dokonanych w latach ubiegłych odpisów aktualizujących wartość należności</t>
  </si>
  <si>
    <t>b. pozostałe</t>
  </si>
  <si>
    <t>9. Dochody wolne od podatku</t>
  </si>
  <si>
    <t>10. Straty z lat ubiegłych</t>
  </si>
  <si>
    <t>11. Inne zmiany podstawy opodatkowania</t>
  </si>
  <si>
    <t>a. darowizny</t>
  </si>
  <si>
    <t>13. Naliczony podatek za bieżący rok obrotowy</t>
  </si>
  <si>
    <t>14. Zapłacone w roku bieżącym oraz nierozliczone w latach ubiegłych podatki od uzyskanych dywidend</t>
  </si>
  <si>
    <t>1. Przeciętne w roku obrotowym zatrudnienie w grupach zawodowych</t>
  </si>
  <si>
    <t>Pracownicy bezpośrednio produkcyjni</t>
  </si>
  <si>
    <t>Pracownicy pośrednio produkcyjni</t>
  </si>
  <si>
    <t>Pozostali</t>
  </si>
  <si>
    <t>Stanowiska nierobotnicze</t>
  </si>
  <si>
    <t>Średnioroczne zatrudnienie</t>
  </si>
  <si>
    <t xml:space="preserve">4. </t>
  </si>
  <si>
    <t xml:space="preserve"> </t>
  </si>
  <si>
    <r>
      <t>Powierzchnia (m</t>
    </r>
    <r>
      <rPr>
        <b/>
        <vertAlign val="superscript"/>
        <sz val="8"/>
        <rFont val="Times New Roman CE"/>
        <family val="1"/>
      </rPr>
      <t>2</t>
    </r>
    <r>
      <rPr>
        <b/>
        <sz val="8"/>
        <rFont val="Times New Roman CE"/>
        <family val="1"/>
      </rPr>
      <t>), w tym:</t>
    </r>
  </si>
  <si>
    <t>VIII.</t>
  </si>
  <si>
    <t xml:space="preserve">  </t>
  </si>
  <si>
    <t>Sprawozdanie finansowe</t>
  </si>
  <si>
    <t>Bilans</t>
  </si>
  <si>
    <t>[   ]</t>
  </si>
  <si>
    <t>Sprawozdanie z działalności jednostki stanowi załącznik do niniejszego sprawozdania finansowego.</t>
  </si>
  <si>
    <t>Prezes Zarządu</t>
  </si>
  <si>
    <t>Odpowiedzialny za prowadzenie ksiąg rachunkowych</t>
  </si>
  <si>
    <t>Wyszczególnienie</t>
  </si>
  <si>
    <t>I.</t>
  </si>
  <si>
    <t>1.</t>
  </si>
  <si>
    <t>2.</t>
  </si>
  <si>
    <t>3.</t>
  </si>
  <si>
    <t>4.</t>
  </si>
  <si>
    <t>5.</t>
  </si>
  <si>
    <t>II.</t>
  </si>
  <si>
    <t>III.</t>
  </si>
  <si>
    <t>IV.</t>
  </si>
  <si>
    <t>Koszty prac rozwojowych</t>
  </si>
  <si>
    <t>Grunty własne</t>
  </si>
  <si>
    <t>Budynki i budowle</t>
  </si>
  <si>
    <t>Urządzenia techniczne i maszyny</t>
  </si>
  <si>
    <t>Środki transportu</t>
  </si>
  <si>
    <t>V.</t>
  </si>
  <si>
    <t>Pozostałe kapitały rezerwowe</t>
  </si>
  <si>
    <t>Pozostałe środki trwałe</t>
  </si>
  <si>
    <t>VI.</t>
  </si>
  <si>
    <t xml:space="preserve">ZOBOWIĄZANIA (art. 3 ust. 1 pkt 20) i rezerwy na zobowiązania (art. 3 ust. 1 pkt 21, art. 35d i 37) </t>
  </si>
  <si>
    <t xml:space="preserve"> Krótkoterminowe rozliczenia międzyokresowe </t>
  </si>
  <si>
    <t>BILANS</t>
  </si>
  <si>
    <t>RACHUNEK ZYSKÓW I STRAT</t>
  </si>
  <si>
    <t>(wariant porównawczy)</t>
  </si>
  <si>
    <t xml:space="preserve">Zaliczki na środki trwałe w budowie </t>
  </si>
  <si>
    <t xml:space="preserve"> - inne długoterminowe aktywa finansowe </t>
  </si>
  <si>
    <t xml:space="preserve">Zysk (strata) z lat ubiegłych </t>
  </si>
  <si>
    <t>a) dyskonto związane z emisją dłużnych papierów wartościowych</t>
  </si>
  <si>
    <t>Prawa do wynalazków, patentów,  znaków towarowych, wzorów użytkowych oraz zdobniczych</t>
  </si>
  <si>
    <t>15. Zapłacone zaliczki na podatek dochodowy dotyczące roku bieżącego</t>
  </si>
  <si>
    <t>VII.</t>
  </si>
  <si>
    <t>Razem</t>
  </si>
  <si>
    <t>Kapitał zapasowy obligatoryjny</t>
  </si>
  <si>
    <t>Kapitał zapasowy pozostały</t>
  </si>
  <si>
    <t>Kapitał z aktualizacji wyceny</t>
  </si>
  <si>
    <t>a) odpis z zysku</t>
  </si>
  <si>
    <t>b) przesunięcie z innych kapitałów</t>
  </si>
  <si>
    <t>c) wpłaty akcjonariuszy/udziałowców</t>
  </si>
  <si>
    <t>d) agio</t>
  </si>
  <si>
    <t>a) pokrycie strat</t>
  </si>
  <si>
    <t>b) przesunięcie na inne kapitały</t>
  </si>
  <si>
    <t>c) zwrot dopłat i inne wypłaty</t>
  </si>
  <si>
    <t>Kwota</t>
  </si>
  <si>
    <t>1. Wynik finansowy netto</t>
  </si>
  <si>
    <t>2. Proponowany podział wyniku, w tym:</t>
  </si>
  <si>
    <t>b) zwiększenia kapitału rezerwowego</t>
  </si>
  <si>
    <t>c) wypłata dywidend</t>
  </si>
  <si>
    <t>d) nagrody, premie dla załogi wraz z ZUS</t>
  </si>
  <si>
    <t>e) zasilenie funduszy specjalnych</t>
  </si>
  <si>
    <t>3. Wynik niepodzielony</t>
  </si>
  <si>
    <t xml:space="preserve">Zapisy księgowe prowadzone są według zasady kosztów bieżących,wartości sprzedaży bieżącej. </t>
  </si>
  <si>
    <t xml:space="preserve">Wartości niematerialne i prawne o wartości nieprzekraczającej 3500 zł ujmowane są w ewidencji wartości niematerialnych i prawnych oraz amortyzowane jednorazowo, w miesiącu zakupu. </t>
  </si>
  <si>
    <t>2. Zakupione materiały, dla których nie prowadzi się ewidencji magazynowej, podlegają inwentaryzacji metodą spisu z natury na koniec roku obrotowego.</t>
  </si>
  <si>
    <t>2. Wytworzone wyroby gotowe, dla których nie prowadzi się ewidencji magazynowej, podlegają inwentaryzacji metodą spisu z natury na koniec każdego miesiąca.</t>
  </si>
  <si>
    <t>Zysk na pokrycie strat z lat ubiegłych.</t>
  </si>
  <si>
    <t>1. Produkcja w toku o okresie realizacji do 3 miesięcy wyceniana jest według cen sprzedaży netto.</t>
  </si>
  <si>
    <t>3. Wytworzone wyroby gotowe wyceniane są według cen sprzedaży netto.</t>
  </si>
  <si>
    <t>4. Dla potrzeb wyceny rozchodu wyrobów gotowych wykorzystywana jest metoda szczegółowej identyfikacji składników aktywów.</t>
  </si>
  <si>
    <t>Środki trwałe o wartości początkowej wyższej niż 500zł lecz nieprzekraczającej 3500zł ujmowane są w ewidencji środków trwałych oraz amortyzowane jednorazowo, w miesiącu zakupu, natomiast środki o wartości poniżej 500zł są nie ewidencjonowane i dane w całości w koszty.</t>
  </si>
  <si>
    <t>Programy kompute-    rowe</t>
  </si>
  <si>
    <t>2. Przychody ze sprzedaży produktów, w tym:</t>
  </si>
  <si>
    <t xml:space="preserve">sprzedaż wyrobów </t>
  </si>
  <si>
    <t>sprzedaż usług</t>
  </si>
  <si>
    <t>pozostała sprzedaż</t>
  </si>
  <si>
    <t>d. Zapłacene odsetki od zobowiązań podatkowych</t>
  </si>
  <si>
    <t>e. Naliczone koszty egzekucyjne</t>
  </si>
  <si>
    <t>F. Wycena produkcji w toku - w jednostce w roku bieżącym  nie występuje</t>
  </si>
  <si>
    <t>Aktywa wyrażone w walutach obcych -  w jednostce nie występują</t>
  </si>
  <si>
    <t>a) ubezpieczenia majątkowe</t>
  </si>
  <si>
    <t>b) czynsze</t>
  </si>
  <si>
    <t>c) zakup czasopism</t>
  </si>
  <si>
    <t>e) podatek od nieruchomości</t>
  </si>
  <si>
    <t>f. Nieodpr na konto ZFŚSocj.</t>
  </si>
  <si>
    <t>b.Repr. I rekl. poza limitem</t>
  </si>
  <si>
    <t>a. Zakup alkoholu</t>
  </si>
  <si>
    <t>16. Podatek dochodowy do zwrotu</t>
  </si>
  <si>
    <t>Informacja dodatkowa</t>
  </si>
  <si>
    <t>[ X  ]</t>
  </si>
  <si>
    <t>31-12-2004</t>
  </si>
  <si>
    <t>PODPIS SPORZĄDZAJĄCEGO</t>
  </si>
  <si>
    <t>PODPIS ZARZĄDU</t>
  </si>
  <si>
    <t>NIE MA</t>
  </si>
  <si>
    <t>Fundusz statutowy</t>
  </si>
  <si>
    <t>a) zwiększenia funduszu statutowego</t>
  </si>
  <si>
    <t>12. ZYSK PODATKOWY</t>
  </si>
  <si>
    <t xml:space="preserve">85-021 BYDGOSZCZ </t>
  </si>
  <si>
    <t>UL GDAŃSKA 62</t>
  </si>
  <si>
    <t>POMOC NIEPEŁNOSPRAWNYM                                                 I REHABILITACJA</t>
  </si>
  <si>
    <t>SĄD REJONOWY BYDGOSZCZ                                KRS 0000183295</t>
  </si>
  <si>
    <t>31-12-2005</t>
  </si>
  <si>
    <t>f) Koszty dot. 2006r.</t>
  </si>
  <si>
    <t>FUNDACJA POMOCY TERAPEUTYCZNEJ          " CANE PRO HUMANO "</t>
  </si>
  <si>
    <t>FUNDACJA POMOCY TERAPEUTYCZNEJ                   " CANE PRO HUMANO "</t>
  </si>
  <si>
    <t>1. Struktura rzeczowa i terytorialna przychodów ze sprzedaży towarów, produktów i materiałów za okres od 01.01.2006 do 31.12.2006</t>
  </si>
  <si>
    <t>Ubiegły rok obrotowy 2005</t>
  </si>
  <si>
    <t>Bieżący rok obrotowy 2006</t>
  </si>
  <si>
    <t>1a/ Zmiany w stanie wartości brutto niematerialnych i prawnych od 01.01.2006r. do 31.12.2006r.</t>
  </si>
  <si>
    <t>1b/ Zmiany w stanie wartości niematerialnych i prawnych - umorzenie od 01.01.2006r. do 31.12.2006r.</t>
  </si>
  <si>
    <t>1c/ Zmiany w stanie środków trwałych wg grup rodzajowych - wartość brutto -  od 01.01.2006r. do 31.12.2006r.</t>
  </si>
  <si>
    <t>1d/ Zmiany w stanie środków trwałych wg grup rodzajowych - umorzenie od 01.01.2006r. do 31.12.2006r.</t>
  </si>
  <si>
    <t>1e/ Zmiany struktury własnościowej środków trwałych od 01.01.2006r. do 31.12.2006r.</t>
  </si>
  <si>
    <t>2. Zmiany w stanie wartości gruntów użytkowanych wieczyście od 01.01.2006r. do 31.12.2006r.</t>
  </si>
  <si>
    <t>3. Zmiany w stanie kapitałów zapasowych i rezerwowych od 01.01.2006r. do 31.12.2006r.</t>
  </si>
  <si>
    <t>5. Zmiany w stanie rozliczeń międzyokresowych od 01.01.2006 do 31.12.2006r.</t>
  </si>
  <si>
    <t>Stan na 01.01.2006r. (BO)</t>
  </si>
  <si>
    <t>Stan na 31.12.2006r. (BZ)</t>
  </si>
  <si>
    <t xml:space="preserve">4. Wartość kapitałów na 31.12.2006 r. (BZ) </t>
  </si>
  <si>
    <t>1. Wartość kapitałów na 01.01.2006 r. (BO)</t>
  </si>
  <si>
    <t xml:space="preserve">6. Wartość netto na 31.12.2006r. (BZ) </t>
  </si>
  <si>
    <t>5. Wartość netto na 01.01.2006r. (BO)</t>
  </si>
  <si>
    <t>4. Umorzenie na 31.12.2006r. (BZ)</t>
  </si>
  <si>
    <t>1. Umorzenie na 01.01. 2006 r. (BO)</t>
  </si>
  <si>
    <t xml:space="preserve">4. Wartość brutto na 31.12.2006r. (BZ) </t>
  </si>
  <si>
    <t>1. Wartość brutto na 01.01.2006 r. (BO)</t>
  </si>
  <si>
    <t>4. Wartość umorzenia na 31.12.2006r. (BZ)</t>
  </si>
  <si>
    <t>1. Wartość umorzenia na 01.01.2006r. (BO)</t>
  </si>
  <si>
    <t>1. Wartość brutto na 01.01.2006r. (BO)</t>
  </si>
  <si>
    <t xml:space="preserve">Rachunek przepływów pieniężnych (metoda pośrednia) 
</t>
  </si>
  <si>
    <t>31-12-2006</t>
  </si>
  <si>
    <t xml:space="preserve">Przepływy środków pieniężnych z działalności operacyjnej </t>
  </si>
  <si>
    <t xml:space="preserve">Korekty razem </t>
  </si>
  <si>
    <t xml:space="preserve">Zyski (straty) z tytułu różnic kursowych </t>
  </si>
  <si>
    <t xml:space="preserve">Odsetki i udziały w zyskach (dywidendy) </t>
  </si>
  <si>
    <t xml:space="preserve">Zysk (strata) z działalności inwestycyjnej </t>
  </si>
  <si>
    <t xml:space="preserve">Zmiana stanu rezerw </t>
  </si>
  <si>
    <t>6.</t>
  </si>
  <si>
    <t xml:space="preserve">Zmiana stanu zapasów </t>
  </si>
  <si>
    <t>7.</t>
  </si>
  <si>
    <t xml:space="preserve">Zmiana stanu należności </t>
  </si>
  <si>
    <t>8.</t>
  </si>
  <si>
    <t xml:space="preserve">Zmiana stanu zobowiązań krótkoterminowych, z wyjątkiem pożyczek i kredytów </t>
  </si>
  <si>
    <t>9.</t>
  </si>
  <si>
    <t xml:space="preserve">Zmiana stanu rozliczeń międzyokresowych </t>
  </si>
  <si>
    <t>10.</t>
  </si>
  <si>
    <t xml:space="preserve">Inne korekty </t>
  </si>
  <si>
    <t xml:space="preserve">Przepływy pieniężne netto z działalności operacyjnej (I-II) </t>
  </si>
  <si>
    <t xml:space="preserve">Przepływy środków pieniężnych z działalności inwestycyjnej </t>
  </si>
  <si>
    <t xml:space="preserve">Wpływy </t>
  </si>
  <si>
    <t xml:space="preserve">Zbycie wartości niematerialnych i prawnych oraz rzeczowych aktywów trwałych </t>
  </si>
  <si>
    <t xml:space="preserve">Zbycie inwestycji w nieruchomości oraz wartości niematerialne i prawne </t>
  </si>
  <si>
    <t xml:space="preserve">Z aktywów finansowych, w tym: </t>
  </si>
  <si>
    <t xml:space="preserve"> - zbycie aktywów finansowych</t>
  </si>
  <si>
    <t xml:space="preserve"> - dywidendy i udziały w zyskach </t>
  </si>
  <si>
    <t xml:space="preserve"> - spłata udzielonych pożyczek długoterminowych</t>
  </si>
  <si>
    <t xml:space="preserve"> - odsetki </t>
  </si>
  <si>
    <t xml:space="preserve"> - inne wpływy z aktywów finansowych </t>
  </si>
  <si>
    <t xml:space="preserve">Inne wpływy inwestycyjne </t>
  </si>
  <si>
    <t xml:space="preserve">Wydatki </t>
  </si>
  <si>
    <t xml:space="preserve">Nabycie wartości niematerialnych i prawnych oraz rzeczowych aktywów trwałych </t>
  </si>
  <si>
    <t xml:space="preserve">Inwestycje w nieruchomości oraz wartości niematerialne i prawne </t>
  </si>
  <si>
    <t xml:space="preserve">Na aktywa finansowe, w tym: </t>
  </si>
  <si>
    <t xml:space="preserve"> - nabycie aktywów finansowych </t>
  </si>
  <si>
    <t xml:space="preserve"> - udzielone pożyczki długoterminowe </t>
  </si>
  <si>
    <t xml:space="preserve">Inne wydatki inwestycyjne </t>
  </si>
  <si>
    <t xml:space="preserve">Przepływy pieniężne netto z działalności inwestycyjnej (I-II) </t>
  </si>
  <si>
    <t>C.</t>
  </si>
  <si>
    <t xml:space="preserve">Przepływy środków pieniężnych z działalności finansowej </t>
  </si>
  <si>
    <t xml:space="preserve">Wpływy netto z wydania udziałów (emisji akcji) i innych instrumentów kapitałowych oraz dopłat do kapitału </t>
  </si>
  <si>
    <t xml:space="preserve">Kredyty i pożyczki </t>
  </si>
  <si>
    <t>Emisja dłużnych papierów finansowych</t>
  </si>
  <si>
    <t xml:space="preserve">Inne wpływy finansowe </t>
  </si>
  <si>
    <t xml:space="preserve">Nabycie udziałów (akcji) własnych </t>
  </si>
  <si>
    <t xml:space="preserve">Dywidendy i inne wypłaty na rzecz właścicieli </t>
  </si>
  <si>
    <t xml:space="preserve">Inne, niż wypłaty na rzecz właścicieli, wydatki z tytułu podziału zysku </t>
  </si>
  <si>
    <t xml:space="preserve">Spłaty kredytów i pożyczek </t>
  </si>
  <si>
    <t xml:space="preserve">Wykup dłużnych papierów wartościowych </t>
  </si>
  <si>
    <t xml:space="preserve">Z tytułu innych zobowiązań finansowych </t>
  </si>
  <si>
    <t xml:space="preserve">Płatności zobowiązań z tytułu umów leasingu finansowego </t>
  </si>
  <si>
    <t xml:space="preserve">Odsetki </t>
  </si>
  <si>
    <t xml:space="preserve">Inne wydatki finansowe </t>
  </si>
  <si>
    <t xml:space="preserve">Przepływy pieniężne netto z działalności finansowej (I-II) </t>
  </si>
  <si>
    <t>D.</t>
  </si>
  <si>
    <t xml:space="preserve">Przepływy pieniężne netto, razem (A.III+/-B.III+/-C.III) </t>
  </si>
  <si>
    <t>E.</t>
  </si>
  <si>
    <t xml:space="preserve">Bilansowa zmiana stanu środków pieniężnych, w tym: </t>
  </si>
  <si>
    <t xml:space="preserve"> - zmiana stanu środków pieniężnych z tytułu różnic kursowych</t>
  </si>
  <si>
    <t>F.</t>
  </si>
  <si>
    <t xml:space="preserve">Środki pieniężne na początek okresu </t>
  </si>
  <si>
    <t>G.</t>
  </si>
  <si>
    <t xml:space="preserve">Środki pieniężne na koniec okresu (F+/-D), w tym: </t>
  </si>
  <si>
    <t xml:space="preserve"> - o ograniczonej możliwości dysponowania </t>
  </si>
  <si>
    <t>Podpis Zarządu</t>
  </si>
  <si>
    <t>Podpis sporządzającego</t>
  </si>
  <si>
    <t>BYDGOSZCZ DN. 28-03-2007</t>
  </si>
  <si>
    <t xml:space="preserve">Zysk netto za rok obrotowy od 01.01.2006r. do 31.12.2006r.wynosi  2 721,97  zł. </t>
  </si>
  <si>
    <t>za rok obrotowy od 1stycznia do 31 grudnia 2006 roku</t>
  </si>
  <si>
    <t>Sprawozdanie finansowe obejmuje okres od 1stycznia do 31 grudnia 2006 roku.</t>
  </si>
  <si>
    <t>Zasady rachunkowości przyjęte przy sporządzaniu sprawozdania finansowego na 31 grudnia 2006 r. są zgodne z przepisami ustawy o rachunkowości z dnia 29 września 1994 roku z późniejszymi zmianami, zwaną dalej Ustawą, która określa między innymi zasady rachunkowości dla jednostek mających siedzibę lub miejsce sprawowania zarządu na terytorium Rzeczypospolitej Polskiej.</t>
  </si>
  <si>
    <t>E. Wycena wyrobów gotowych - w roku 2006 jednostka  nie posiada wyrobów gotowych</t>
  </si>
  <si>
    <t>jednostka wycenia na dzień bilansowy według kursu kupna banku, z którego usług korzysta jednostka, nie wyższym jednak od kursu średniego ustalonego dla danej waluty przez Narodowy Bank Polski obowiązującego na dzień 31 grudnia 2006 roku.</t>
  </si>
  <si>
    <t>Pasywa wyrażone w walutach obcych wycenia się na dzień bilansowy według kursu sprzedaży banku, z którego usług korzysta jednostka, nie niższym jednak od kursu średniego ustalonego dla danej waluty przez Narodowy Bank Polski obowiązującego na dzień 31 grudnia 2006 roku.</t>
  </si>
  <si>
    <t>Rachunek przepływów pieniężnych</t>
  </si>
  <si>
    <t xml:space="preserve">[ X ] </t>
  </si>
  <si>
    <t>Bydgoszcz dn. 28-03-2007r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</si>
</sst>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&quot;-&quot;#,##0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  <numFmt numFmtId="169" formatCode="_-* #,##0\ &quot;Kč&quot;_-;\-* #,##0\ &quot;Kč&quot;_-;_-* &quot;-&quot;\ &quot;Kč&quot;_-;_-@_-"/>
    <numFmt numFmtId="170" formatCode="_-* #,##0\ _K_č_-;\-* #,##0\ _K_č_-;_-* &quot;-&quot;\ _K_č_-;_-@_-"/>
    <numFmt numFmtId="171" formatCode="_-* #,##0.00\ &quot;Kč&quot;_-;\-* #,##0.00\ &quot;Kč&quot;_-;_-* &quot;-&quot;??\ &quot;Kč&quot;_-;_-@_-"/>
    <numFmt numFmtId="172" formatCode="_-* #,##0.00\ _K_č_-;\-* #,##0.00\ _K_č_-;_-* &quot;-&quot;??\ _K_č_-;_-@_-"/>
    <numFmt numFmtId="173" formatCode="#,##0.00\ &quot;zł&quot;"/>
    <numFmt numFmtId="174" formatCode="#,##0.00_ ;\-#,##0.00\ "/>
    <numFmt numFmtId="175" formatCode="yyyy"/>
    <numFmt numFmtId="176" formatCode="#,##0.0"/>
    <numFmt numFmtId="177" formatCode="00\-000"/>
    <numFmt numFmtId="178" formatCode="0.00_ ;\-0.00\ "/>
    <numFmt numFmtId="179" formatCode="#,##0.00\ _z_ł"/>
  </numFmts>
  <fonts count="29">
    <font>
      <sz val="10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i/>
      <sz val="12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16"/>
      <name val="Times New Roman CE"/>
      <family val="1"/>
    </font>
    <font>
      <b/>
      <sz val="18"/>
      <name val="Times New Roman CE"/>
      <family val="1"/>
    </font>
    <font>
      <b/>
      <sz val="20"/>
      <name val="Times New Roman CE"/>
      <family val="1"/>
    </font>
    <font>
      <sz val="10"/>
      <name val="Helv"/>
      <family val="0"/>
    </font>
    <font>
      <sz val="10"/>
      <name val="Arial"/>
      <family val="0"/>
    </font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vertAlign val="superscript"/>
      <sz val="8"/>
      <name val="Times New Roman CE"/>
      <family val="1"/>
    </font>
    <font>
      <sz val="14"/>
      <name val="Arial CE"/>
      <family val="2"/>
    </font>
    <font>
      <b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17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1">
    <xf numFmtId="0" fontId="0" fillId="0" borderId="0" xfId="0" applyAlignment="1">
      <alignment/>
    </xf>
    <xf numFmtId="4" fontId="1" fillId="0" borderId="0" xfId="0" applyNumberFormat="1" applyFont="1" applyAlignment="1">
      <alignment horizontal="justify" wrapText="1"/>
    </xf>
    <xf numFmtId="4" fontId="1" fillId="0" borderId="0" xfId="0" applyNumberFormat="1" applyFont="1" applyAlignment="1">
      <alignment horizontal="justify" vertical="top" wrapText="1"/>
    </xf>
    <xf numFmtId="4" fontId="6" fillId="0" borderId="0" xfId="0" applyNumberFormat="1" applyFont="1" applyAlignment="1">
      <alignment horizontal="justify" wrapText="1"/>
    </xf>
    <xf numFmtId="4" fontId="6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4" fontId="0" fillId="0" borderId="0" xfId="0" applyNumberFormat="1" applyFont="1" applyAlignment="1">
      <alignment horizontal="justify" wrapText="1"/>
    </xf>
    <xf numFmtId="0" fontId="10" fillId="0" borderId="1" xfId="0" applyFont="1" applyBorder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justify" wrapText="1"/>
    </xf>
    <xf numFmtId="4" fontId="3" fillId="0" borderId="0" xfId="0" applyNumberFormat="1" applyFont="1" applyAlignment="1">
      <alignment horizontal="justify" wrapText="1"/>
    </xf>
    <xf numFmtId="4" fontId="3" fillId="0" borderId="0" xfId="0" applyNumberFormat="1" applyFont="1" applyAlignment="1">
      <alignment horizontal="justify" vertical="center" wrapText="1"/>
    </xf>
    <xf numFmtId="4" fontId="7" fillId="0" borderId="0" xfId="0" applyNumberFormat="1" applyFont="1" applyAlignment="1">
      <alignment horizontal="justify" wrapText="1"/>
    </xf>
    <xf numFmtId="4" fontId="7" fillId="0" borderId="0" xfId="0" applyNumberFormat="1" applyFont="1" applyAlignment="1">
      <alignment horizontal="center" wrapText="1"/>
    </xf>
    <xf numFmtId="4" fontId="7" fillId="0" borderId="2" xfId="0" applyNumberFormat="1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justify" wrapText="1"/>
    </xf>
    <xf numFmtId="4" fontId="1" fillId="0" borderId="4" xfId="0" applyNumberFormat="1" applyFont="1" applyBorder="1" applyAlignment="1">
      <alignment horizontal="justify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4" fontId="10" fillId="0" borderId="1" xfId="0" applyNumberFormat="1" applyFont="1" applyBorder="1" applyAlignment="1">
      <alignment horizontal="right" wrapText="1"/>
    </xf>
    <xf numFmtId="0" fontId="12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justify" wrapText="1"/>
    </xf>
    <xf numFmtId="4" fontId="1" fillId="0" borderId="0" xfId="0" applyNumberFormat="1" applyFont="1" applyBorder="1" applyAlignment="1">
      <alignment wrapText="1"/>
    </xf>
    <xf numFmtId="4" fontId="10" fillId="0" borderId="1" xfId="0" applyNumberFormat="1" applyFont="1" applyBorder="1" applyAlignment="1">
      <alignment horizontal="center" wrapText="1"/>
    </xf>
    <xf numFmtId="4" fontId="10" fillId="0" borderId="7" xfId="0" applyNumberFormat="1" applyFont="1" applyBorder="1" applyAlignment="1">
      <alignment horizontal="center" wrapText="1"/>
    </xf>
    <xf numFmtId="4" fontId="10" fillId="0" borderId="7" xfId="0" applyNumberFormat="1" applyFont="1" applyBorder="1" applyAlignment="1">
      <alignment horizontal="right" wrapText="1"/>
    </xf>
    <xf numFmtId="4" fontId="9" fillId="0" borderId="1" xfId="0" applyNumberFormat="1" applyFont="1" applyBorder="1" applyAlignment="1">
      <alignment horizontal="right" wrapText="1"/>
    </xf>
    <xf numFmtId="4" fontId="9" fillId="0" borderId="7" xfId="0" applyNumberFormat="1" applyFont="1" applyBorder="1" applyAlignment="1">
      <alignment horizontal="right" wrapText="1"/>
    </xf>
    <xf numFmtId="4" fontId="10" fillId="0" borderId="8" xfId="0" applyNumberFormat="1" applyFont="1" applyBorder="1" applyAlignment="1">
      <alignment horizontal="right" wrapText="1"/>
    </xf>
    <xf numFmtId="4" fontId="10" fillId="0" borderId="9" xfId="0" applyNumberFormat="1" applyFont="1" applyBorder="1" applyAlignment="1">
      <alignment horizontal="right" wrapText="1"/>
    </xf>
    <xf numFmtId="0" fontId="0" fillId="0" borderId="0" xfId="25" applyFont="1">
      <alignment/>
      <protection/>
    </xf>
    <xf numFmtId="0" fontId="8" fillId="0" borderId="0" xfId="25" applyFont="1">
      <alignment/>
      <protection/>
    </xf>
    <xf numFmtId="0" fontId="21" fillId="2" borderId="10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 indent="1"/>
    </xf>
    <xf numFmtId="0" fontId="22" fillId="0" borderId="1" xfId="0" applyFont="1" applyBorder="1" applyAlignment="1">
      <alignment horizontal="left" vertical="center" wrapText="1" indent="2"/>
    </xf>
    <xf numFmtId="4" fontId="22" fillId="0" borderId="1" xfId="0" applyNumberFormat="1" applyFont="1" applyBorder="1" applyAlignment="1">
      <alignment vertical="center"/>
    </xf>
    <xf numFmtId="0" fontId="22" fillId="0" borderId="1" xfId="0" applyFont="1" applyBorder="1" applyAlignment="1">
      <alignment horizontal="left" vertical="center" wrapText="1" indent="1"/>
    </xf>
    <xf numFmtId="0" fontId="23" fillId="0" borderId="1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4" fontId="23" fillId="0" borderId="0" xfId="0" applyNumberFormat="1" applyFont="1" applyBorder="1" applyAlignment="1">
      <alignment vertical="center"/>
    </xf>
    <xf numFmtId="0" fontId="23" fillId="0" borderId="1" xfId="0" applyFont="1" applyBorder="1" applyAlignment="1">
      <alignment horizontal="left" vertical="center" wrapText="1" indent="2"/>
    </xf>
    <xf numFmtId="0" fontId="22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1" fillId="2" borderId="1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left" vertical="center" wrapText="1" indent="1"/>
    </xf>
    <xf numFmtId="0" fontId="23" fillId="3" borderId="1" xfId="0" applyFont="1" applyFill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1" fillId="0" borderId="0" xfId="0" applyFont="1" applyFill="1" applyBorder="1" applyAlignment="1" applyProtection="1">
      <alignment/>
      <protection locked="0"/>
    </xf>
    <xf numFmtId="0" fontId="23" fillId="0" borderId="12" xfId="0" applyFont="1" applyBorder="1" applyAlignment="1">
      <alignment horizontal="left" vertical="center" wrapText="1" indent="1"/>
    </xf>
    <xf numFmtId="0" fontId="23" fillId="0" borderId="2" xfId="0" applyFont="1" applyBorder="1" applyAlignment="1">
      <alignment horizontal="center"/>
    </xf>
    <xf numFmtId="0" fontId="23" fillId="0" borderId="5" xfId="0" applyFont="1" applyBorder="1" applyAlignment="1">
      <alignment horizontal="left" vertical="center" wrapText="1" indent="1"/>
    </xf>
    <xf numFmtId="4" fontId="23" fillId="0" borderId="6" xfId="0" applyNumberFormat="1" applyFont="1" applyBorder="1" applyAlignment="1">
      <alignment vertical="center"/>
    </xf>
    <xf numFmtId="0" fontId="22" fillId="0" borderId="3" xfId="0" applyFont="1" applyBorder="1" applyAlignment="1">
      <alignment horizontal="center"/>
    </xf>
    <xf numFmtId="0" fontId="22" fillId="0" borderId="7" xfId="0" applyFont="1" applyBorder="1" applyAlignment="1">
      <alignment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8" xfId="0" applyFont="1" applyBorder="1" applyAlignment="1">
      <alignment horizontal="left" vertical="center" wrapText="1" indent="1"/>
    </xf>
    <xf numFmtId="0" fontId="22" fillId="0" borderId="9" xfId="0" applyFont="1" applyBorder="1" applyAlignment="1">
      <alignment vertical="center"/>
    </xf>
    <xf numFmtId="4" fontId="22" fillId="0" borderId="7" xfId="0" applyNumberFormat="1" applyFont="1" applyBorder="1" applyAlignment="1">
      <alignment vertical="center"/>
    </xf>
    <xf numFmtId="4" fontId="23" fillId="0" borderId="7" xfId="0" applyNumberFormat="1" applyFont="1" applyBorder="1" applyAlignment="1">
      <alignment vertical="center"/>
    </xf>
    <xf numFmtId="4" fontId="22" fillId="0" borderId="9" xfId="0" applyNumberFormat="1" applyFont="1" applyBorder="1" applyAlignment="1">
      <alignment vertical="center"/>
    </xf>
    <xf numFmtId="0" fontId="23" fillId="0" borderId="2" xfId="0" applyFont="1" applyBorder="1" applyAlignment="1">
      <alignment horizontal="center" vertical="center"/>
    </xf>
    <xf numFmtId="4" fontId="23" fillId="0" borderId="9" xfId="0" applyNumberFormat="1" applyFont="1" applyBorder="1" applyAlignment="1">
      <alignment vertical="center"/>
    </xf>
    <xf numFmtId="0" fontId="22" fillId="0" borderId="4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left" vertical="center" wrapText="1" indent="1"/>
    </xf>
    <xf numFmtId="4" fontId="22" fillId="0" borderId="15" xfId="0" applyNumberFormat="1" applyFont="1" applyBorder="1" applyAlignment="1">
      <alignment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14" fontId="22" fillId="2" borderId="7" xfId="0" applyNumberFormat="1" applyFont="1" applyFill="1" applyBorder="1" applyAlignment="1">
      <alignment horizontal="centerContinuous" vertical="center" wrapText="1"/>
    </xf>
    <xf numFmtId="0" fontId="22" fillId="2" borderId="16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vertical="center" wrapText="1"/>
    </xf>
    <xf numFmtId="4" fontId="23" fillId="2" borderId="18" xfId="0" applyNumberFormat="1" applyFont="1" applyFill="1" applyBorder="1" applyAlignment="1">
      <alignment vertical="center"/>
    </xf>
    <xf numFmtId="0" fontId="22" fillId="2" borderId="19" xfId="0" applyFont="1" applyFill="1" applyBorder="1" applyAlignment="1">
      <alignment horizontal="center" vertical="center"/>
    </xf>
    <xf numFmtId="14" fontId="22" fillId="2" borderId="20" xfId="0" applyNumberFormat="1" applyFont="1" applyFill="1" applyBorder="1" applyAlignment="1">
      <alignment horizontal="centerContinuous" vertical="center" wrapText="1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left" vertical="center" wrapText="1"/>
    </xf>
    <xf numFmtId="4" fontId="23" fillId="0" borderId="23" xfId="0" applyNumberFormat="1" applyFont="1" applyBorder="1" applyAlignment="1">
      <alignment vertical="center"/>
    </xf>
    <xf numFmtId="0" fontId="23" fillId="0" borderId="22" xfId="0" applyFont="1" applyBorder="1" applyAlignment="1">
      <alignment vertical="center" wrapText="1"/>
    </xf>
    <xf numFmtId="0" fontId="23" fillId="0" borderId="24" xfId="0" applyFont="1" applyBorder="1" applyAlignment="1">
      <alignment horizontal="center" vertical="center"/>
    </xf>
    <xf numFmtId="4" fontId="23" fillId="0" borderId="25" xfId="0" applyNumberFormat="1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8" xfId="0" applyFont="1" applyBorder="1" applyAlignment="1">
      <alignment horizontal="left" vertical="center" wrapText="1" indent="1"/>
    </xf>
    <xf numFmtId="4" fontId="22" fillId="0" borderId="6" xfId="0" applyNumberFormat="1" applyFont="1" applyBorder="1" applyAlignment="1">
      <alignment vertical="center"/>
    </xf>
    <xf numFmtId="0" fontId="23" fillId="0" borderId="3" xfId="0" applyFont="1" applyFill="1" applyBorder="1" applyAlignment="1">
      <alignment horizontal="center" vertical="center" wrapText="1"/>
    </xf>
    <xf numFmtId="4" fontId="23" fillId="0" borderId="7" xfId="0" applyNumberFormat="1" applyFont="1" applyFill="1" applyBorder="1" applyAlignment="1">
      <alignment vertical="center"/>
    </xf>
    <xf numFmtId="4" fontId="22" fillId="0" borderId="7" xfId="0" applyNumberFormat="1" applyFont="1" applyFill="1" applyBorder="1" applyAlignment="1">
      <alignment vertical="center"/>
    </xf>
    <xf numFmtId="0" fontId="22" fillId="0" borderId="3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4" fontId="23" fillId="3" borderId="7" xfId="0" applyNumberFormat="1" applyFont="1" applyFill="1" applyBorder="1" applyAlignment="1">
      <alignment vertical="center"/>
    </xf>
    <xf numFmtId="0" fontId="23" fillId="0" borderId="3" xfId="0" applyFont="1" applyBorder="1" applyAlignment="1">
      <alignment horizontal="center" vertical="center" wrapText="1"/>
    </xf>
    <xf numFmtId="4" fontId="23" fillId="2" borderId="9" xfId="0" applyNumberFormat="1" applyFont="1" applyFill="1" applyBorder="1" applyAlignment="1">
      <alignment vertical="center"/>
    </xf>
    <xf numFmtId="0" fontId="21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2" fillId="2" borderId="19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vertical="center"/>
    </xf>
    <xf numFmtId="0" fontId="24" fillId="0" borderId="2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" fontId="1" fillId="0" borderId="1" xfId="0" applyNumberFormat="1" applyFont="1" applyBorder="1" applyAlignment="1">
      <alignment wrapText="1"/>
    </xf>
    <xf numFmtId="4" fontId="1" fillId="0" borderId="7" xfId="0" applyNumberFormat="1" applyFont="1" applyBorder="1" applyAlignment="1">
      <alignment wrapText="1"/>
    </xf>
    <xf numFmtId="4" fontId="2" fillId="0" borderId="8" xfId="0" applyNumberFormat="1" applyFont="1" applyBorder="1" applyAlignment="1">
      <alignment horizontal="right" wrapText="1"/>
    </xf>
    <xf numFmtId="4" fontId="2" fillId="0" borderId="9" xfId="0" applyNumberFormat="1" applyFont="1" applyBorder="1" applyAlignment="1">
      <alignment horizontal="right" wrapText="1"/>
    </xf>
    <xf numFmtId="4" fontId="10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10" fillId="0" borderId="8" xfId="0" applyNumberFormat="1" applyFont="1" applyBorder="1" applyAlignment="1">
      <alignment horizontal="right" vertical="center" wrapText="1"/>
    </xf>
    <xf numFmtId="4" fontId="0" fillId="0" borderId="0" xfId="0" applyNumberFormat="1" applyFont="1" applyAlignment="1">
      <alignment horizontal="justify" vertical="top" wrapText="1"/>
    </xf>
    <xf numFmtId="0" fontId="9" fillId="0" borderId="0" xfId="0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justify" wrapText="1"/>
    </xf>
    <xf numFmtId="4" fontId="9" fillId="0" borderId="0" xfId="0" applyNumberFormat="1" applyFont="1" applyAlignment="1">
      <alignment horizontal="justify" vertical="top" wrapText="1"/>
    </xf>
    <xf numFmtId="4" fontId="10" fillId="0" borderId="7" xfId="0" applyNumberFormat="1" applyFont="1" applyBorder="1" applyAlignment="1">
      <alignment horizontal="right"/>
    </xf>
    <xf numFmtId="4" fontId="9" fillId="0" borderId="7" xfId="0" applyNumberFormat="1" applyFont="1" applyBorder="1" applyAlignment="1">
      <alignment horizontal="right"/>
    </xf>
    <xf numFmtId="4" fontId="10" fillId="0" borderId="9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Border="1" applyAlignment="1">
      <alignment wrapText="1"/>
    </xf>
    <xf numFmtId="4" fontId="10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left" wrapText="1"/>
    </xf>
    <xf numFmtId="4" fontId="9" fillId="0" borderId="0" xfId="0" applyNumberFormat="1" applyFont="1" applyBorder="1" applyAlignment="1">
      <alignment horizontal="center" wrapText="1"/>
    </xf>
    <xf numFmtId="4" fontId="9" fillId="0" borderId="0" xfId="0" applyNumberFormat="1" applyFont="1" applyBorder="1" applyAlignment="1">
      <alignment horizontal="justify" wrapText="1"/>
    </xf>
    <xf numFmtId="4" fontId="7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justify" wrapText="1"/>
    </xf>
    <xf numFmtId="4" fontId="1" fillId="0" borderId="0" xfId="0" applyNumberFormat="1" applyFont="1" applyBorder="1" applyAlignment="1">
      <alignment horizontal="justify" vertical="top" wrapText="1"/>
    </xf>
    <xf numFmtId="4" fontId="6" fillId="0" borderId="0" xfId="0" applyNumberFormat="1" applyFont="1" applyBorder="1" applyAlignment="1">
      <alignment horizontal="justify" wrapText="1"/>
    </xf>
    <xf numFmtId="4" fontId="10" fillId="0" borderId="0" xfId="0" applyNumberFormat="1" applyFont="1" applyBorder="1" applyAlignment="1">
      <alignment horizontal="justify" wrapText="1"/>
    </xf>
    <xf numFmtId="4" fontId="9" fillId="0" borderId="0" xfId="0" applyNumberFormat="1" applyFont="1" applyBorder="1" applyAlignment="1">
      <alignment horizontal="justify" vertical="top" wrapText="1"/>
    </xf>
    <xf numFmtId="4" fontId="10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wrapText="1"/>
    </xf>
    <xf numFmtId="0" fontId="23" fillId="4" borderId="0" xfId="0" applyFont="1" applyFill="1" applyBorder="1" applyAlignment="1">
      <alignment vertical="center" wrapText="1"/>
    </xf>
    <xf numFmtId="4" fontId="23" fillId="4" borderId="0" xfId="0" applyNumberFormat="1" applyFont="1" applyFill="1" applyBorder="1" applyAlignment="1">
      <alignment vertical="center"/>
    </xf>
    <xf numFmtId="0" fontId="22" fillId="4" borderId="0" xfId="0" applyFont="1" applyFill="1" applyBorder="1" applyAlignment="1">
      <alignment horizontal="center" vertical="center"/>
    </xf>
    <xf numFmtId="4" fontId="22" fillId="0" borderId="25" xfId="0" applyNumberFormat="1" applyFont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4" fontId="0" fillId="0" borderId="0" xfId="25" applyNumberFormat="1" applyFont="1">
      <alignment/>
      <protection/>
    </xf>
    <xf numFmtId="4" fontId="22" fillId="0" borderId="0" xfId="0" applyNumberFormat="1" applyFont="1" applyAlignment="1">
      <alignment vertical="center"/>
    </xf>
    <xf numFmtId="0" fontId="28" fillId="0" borderId="32" xfId="0" applyFont="1" applyBorder="1" applyAlignment="1">
      <alignment horizontal="center" vertical="center" wrapText="1"/>
    </xf>
    <xf numFmtId="0" fontId="22" fillId="4" borderId="27" xfId="0" applyFont="1" applyFill="1" applyBorder="1" applyAlignment="1">
      <alignment horizontal="left" vertical="center"/>
    </xf>
    <xf numFmtId="0" fontId="22" fillId="2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4" fontId="22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2" fillId="4" borderId="0" xfId="0" applyFont="1" applyFill="1" applyBorder="1" applyAlignment="1">
      <alignment horizontal="left" vertical="center"/>
    </xf>
    <xf numFmtId="4" fontId="3" fillId="0" borderId="0" xfId="0" applyNumberFormat="1" applyFont="1" applyAlignment="1">
      <alignment horizontal="justify" wrapText="1"/>
    </xf>
    <xf numFmtId="4" fontId="7" fillId="0" borderId="0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0" fillId="0" borderId="0" xfId="0" applyNumberFormat="1" applyFont="1" applyAlignment="1">
      <alignment horizontal="justify" wrapText="1"/>
    </xf>
    <xf numFmtId="4" fontId="0" fillId="0" borderId="0" xfId="0" applyNumberFormat="1" applyFont="1" applyAlignment="1">
      <alignment horizontal="left" wrapText="1"/>
    </xf>
    <xf numFmtId="4" fontId="1" fillId="0" borderId="8" xfId="0" applyNumberFormat="1" applyFont="1" applyBorder="1" applyAlignment="1">
      <alignment horizontal="justify" wrapText="1"/>
    </xf>
    <xf numFmtId="4" fontId="1" fillId="0" borderId="9" xfId="0" applyNumberFormat="1" applyFont="1" applyBorder="1" applyAlignment="1">
      <alignment horizontal="justify" wrapText="1"/>
    </xf>
    <xf numFmtId="4" fontId="1" fillId="0" borderId="0" xfId="0" applyNumberFormat="1" applyFont="1" applyAlignment="1">
      <alignment horizontal="justify" wrapText="1"/>
    </xf>
    <xf numFmtId="4" fontId="5" fillId="0" borderId="0" xfId="0" applyNumberFormat="1" applyFont="1" applyAlignment="1">
      <alignment horizontal="center" wrapText="1"/>
    </xf>
    <xf numFmtId="4" fontId="18" fillId="0" borderId="0" xfId="0" applyNumberFormat="1" applyFont="1" applyAlignment="1">
      <alignment horizontal="center" wrapText="1"/>
    </xf>
    <xf numFmtId="4" fontId="16" fillId="0" borderId="0" xfId="0" applyNumberFormat="1" applyFont="1" applyAlignment="1">
      <alignment horizontal="center" wrapText="1"/>
    </xf>
    <xf numFmtId="4" fontId="1" fillId="0" borderId="5" xfId="0" applyNumberFormat="1" applyFont="1" applyBorder="1" applyAlignment="1">
      <alignment horizontal="justify" wrapText="1"/>
    </xf>
    <xf numFmtId="4" fontId="1" fillId="0" borderId="6" xfId="0" applyNumberFormat="1" applyFont="1" applyBorder="1" applyAlignment="1">
      <alignment horizontal="justify" wrapText="1"/>
    </xf>
    <xf numFmtId="4" fontId="1" fillId="0" borderId="1" xfId="0" applyNumberFormat="1" applyFont="1" applyBorder="1" applyAlignment="1">
      <alignment horizontal="justify" wrapText="1"/>
    </xf>
    <xf numFmtId="4" fontId="1" fillId="0" borderId="7" xfId="0" applyNumberFormat="1" applyFont="1" applyBorder="1" applyAlignment="1">
      <alignment horizontal="justify" wrapText="1"/>
    </xf>
    <xf numFmtId="4" fontId="1" fillId="0" borderId="2" xfId="0" applyNumberFormat="1" applyFont="1" applyBorder="1" applyAlignment="1">
      <alignment horizontal="justify" vertical="top" wrapText="1"/>
    </xf>
    <xf numFmtId="4" fontId="1" fillId="0" borderId="5" xfId="0" applyNumberFormat="1" applyFont="1" applyBorder="1" applyAlignment="1">
      <alignment horizontal="justify" vertical="top" wrapText="1"/>
    </xf>
    <xf numFmtId="4" fontId="1" fillId="0" borderId="3" xfId="0" applyNumberFormat="1" applyFont="1" applyBorder="1" applyAlignment="1">
      <alignment horizontal="justify" vertical="top" wrapText="1"/>
    </xf>
    <xf numFmtId="4" fontId="1" fillId="0" borderId="1" xfId="0" applyNumberFormat="1" applyFont="1" applyBorder="1" applyAlignment="1">
      <alignment horizontal="justify" vertical="top" wrapText="1"/>
    </xf>
    <xf numFmtId="4" fontId="1" fillId="0" borderId="4" xfId="0" applyNumberFormat="1" applyFont="1" applyBorder="1" applyAlignment="1">
      <alignment horizontal="justify" vertical="top" wrapText="1"/>
    </xf>
    <xf numFmtId="4" fontId="1" fillId="0" borderId="8" xfId="0" applyNumberFormat="1" applyFont="1" applyBorder="1" applyAlignment="1">
      <alignment horizontal="justify" vertical="top" wrapText="1"/>
    </xf>
    <xf numFmtId="0" fontId="21" fillId="0" borderId="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8" xfId="0" applyFont="1" applyBorder="1" applyAlignment="1">
      <alignment vertical="center" wrapText="1"/>
    </xf>
    <xf numFmtId="2" fontId="22" fillId="0" borderId="12" xfId="0" applyNumberFormat="1" applyFont="1" applyBorder="1" applyAlignment="1">
      <alignment vertical="center"/>
    </xf>
    <xf numFmtId="2" fontId="22" fillId="0" borderId="25" xfId="0" applyNumberFormat="1" applyFont="1" applyBorder="1" applyAlignment="1">
      <alignment vertical="center"/>
    </xf>
    <xf numFmtId="2" fontId="22" fillId="0" borderId="1" xfId="0" applyNumberFormat="1" applyFont="1" applyBorder="1" applyAlignment="1">
      <alignment vertical="center"/>
    </xf>
    <xf numFmtId="2" fontId="22" fillId="0" borderId="7" xfId="0" applyNumberFormat="1" applyFont="1" applyBorder="1" applyAlignment="1">
      <alignment vertical="center"/>
    </xf>
    <xf numFmtId="2" fontId="22" fillId="0" borderId="8" xfId="0" applyNumberFormat="1" applyFont="1" applyBorder="1" applyAlignment="1">
      <alignment vertical="center"/>
    </xf>
    <xf numFmtId="2" fontId="22" fillId="0" borderId="9" xfId="0" applyNumberFormat="1" applyFont="1" applyBorder="1" applyAlignment="1">
      <alignment vertical="center"/>
    </xf>
    <xf numFmtId="2" fontId="22" fillId="0" borderId="0" xfId="0" applyNumberFormat="1" applyFont="1" applyAlignment="1">
      <alignment vertical="center"/>
    </xf>
    <xf numFmtId="2" fontId="0" fillId="0" borderId="0" xfId="0" applyNumberFormat="1" applyAlignment="1">
      <alignment/>
    </xf>
    <xf numFmtId="4" fontId="8" fillId="0" borderId="6" xfId="0" applyNumberFormat="1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left" wrapText="1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4" fontId="17" fillId="0" borderId="0" xfId="0" applyNumberFormat="1" applyFont="1" applyAlignment="1">
      <alignment horizontal="center" wrapText="1"/>
    </xf>
    <xf numFmtId="4" fontId="13" fillId="0" borderId="0" xfId="0" applyNumberFormat="1" applyFont="1" applyAlignment="1">
      <alignment horizontal="justify" wrapText="1"/>
    </xf>
    <xf numFmtId="4" fontId="6" fillId="0" borderId="0" xfId="0" applyNumberFormat="1" applyFont="1" applyAlignment="1">
      <alignment horizontal="justify" wrapText="1"/>
    </xf>
    <xf numFmtId="4" fontId="2" fillId="0" borderId="0" xfId="0" applyNumberFormat="1" applyFont="1" applyAlignment="1">
      <alignment horizontal="justify" wrapText="1"/>
    </xf>
    <xf numFmtId="4" fontId="7" fillId="0" borderId="0" xfId="0" applyNumberFormat="1" applyFont="1" applyAlignment="1">
      <alignment horizontal="justify" wrapText="1"/>
    </xf>
    <xf numFmtId="4" fontId="6" fillId="4" borderId="0" xfId="0" applyNumberFormat="1" applyFont="1" applyFill="1" applyAlignment="1">
      <alignment horizontal="justify" wrapText="1"/>
    </xf>
    <xf numFmtId="4" fontId="6" fillId="0" borderId="0" xfId="0" applyNumberFormat="1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justify" wrapText="1"/>
    </xf>
    <xf numFmtId="4" fontId="6" fillId="0" borderId="0" xfId="0" applyNumberFormat="1" applyFont="1" applyBorder="1" applyAlignment="1">
      <alignment horizontal="justify" vertical="top" wrapText="1"/>
    </xf>
    <xf numFmtId="4" fontId="6" fillId="0" borderId="0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justify" wrapText="1"/>
    </xf>
    <xf numFmtId="4" fontId="7" fillId="0" borderId="7" xfId="0" applyNumberFormat="1" applyFont="1" applyBorder="1" applyAlignment="1">
      <alignment horizontal="justify" wrapText="1"/>
    </xf>
    <xf numFmtId="4" fontId="7" fillId="0" borderId="5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left" wrapText="1"/>
    </xf>
    <xf numFmtId="4" fontId="6" fillId="0" borderId="33" xfId="0" applyNumberFormat="1" applyFont="1" applyBorder="1" applyAlignment="1">
      <alignment horizontal="center" wrapText="1"/>
    </xf>
    <xf numFmtId="4" fontId="6" fillId="0" borderId="37" xfId="0" applyNumberFormat="1" applyFont="1" applyBorder="1" applyAlignment="1">
      <alignment horizontal="center" wrapText="1"/>
    </xf>
    <xf numFmtId="4" fontId="6" fillId="0" borderId="33" xfId="0" applyNumberFormat="1" applyFont="1" applyBorder="1" applyAlignment="1">
      <alignment horizontal="left" wrapText="1"/>
    </xf>
    <xf numFmtId="4" fontId="6" fillId="0" borderId="38" xfId="0" applyNumberFormat="1" applyFont="1" applyBorder="1" applyAlignment="1">
      <alignment horizontal="left" wrapText="1"/>
    </xf>
    <xf numFmtId="4" fontId="6" fillId="0" borderId="37" xfId="0" applyNumberFormat="1" applyFont="1" applyBorder="1" applyAlignment="1">
      <alignment horizontal="left" wrapText="1"/>
    </xf>
    <xf numFmtId="4" fontId="6" fillId="0" borderId="8" xfId="0" applyNumberFormat="1" applyFont="1" applyBorder="1" applyAlignment="1">
      <alignment horizontal="left" wrapText="1"/>
    </xf>
    <xf numFmtId="4" fontId="7" fillId="0" borderId="33" xfId="0" applyNumberFormat="1" applyFont="1" applyBorder="1" applyAlignment="1">
      <alignment horizontal="center" wrapText="1"/>
    </xf>
    <xf numFmtId="4" fontId="7" fillId="0" borderId="34" xfId="0" applyNumberFormat="1" applyFont="1" applyBorder="1" applyAlignment="1">
      <alignment horizontal="center" wrapText="1"/>
    </xf>
    <xf numFmtId="10" fontId="7" fillId="0" borderId="39" xfId="0" applyNumberFormat="1" applyFont="1" applyBorder="1" applyAlignment="1">
      <alignment horizontal="center" wrapText="1"/>
    </xf>
    <xf numFmtId="10" fontId="7" fillId="0" borderId="40" xfId="0" applyNumberFormat="1" applyFont="1" applyBorder="1" applyAlignment="1">
      <alignment horizontal="center" wrapText="1"/>
    </xf>
    <xf numFmtId="10" fontId="7" fillId="0" borderId="33" xfId="0" applyNumberFormat="1" applyFont="1" applyBorder="1" applyAlignment="1">
      <alignment horizontal="center" wrapText="1"/>
    </xf>
    <xf numFmtId="10" fontId="7" fillId="0" borderId="34" xfId="0" applyNumberFormat="1" applyFont="1" applyBorder="1" applyAlignment="1">
      <alignment horizontal="center" wrapText="1"/>
    </xf>
    <xf numFmtId="4" fontId="8" fillId="0" borderId="5" xfId="0" applyNumberFormat="1" applyFont="1" applyBorder="1" applyAlignment="1">
      <alignment horizontal="center" wrapText="1"/>
    </xf>
    <xf numFmtId="0" fontId="28" fillId="0" borderId="39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4" fontId="17" fillId="0" borderId="0" xfId="0" applyNumberFormat="1" applyFont="1" applyAlignment="1">
      <alignment horizontal="center" vertical="top" wrapText="1"/>
    </xf>
    <xf numFmtId="4" fontId="9" fillId="0" borderId="0" xfId="0" applyNumberFormat="1" applyFont="1" applyBorder="1" applyAlignment="1">
      <alignment horizontal="justify" wrapText="1"/>
    </xf>
    <xf numFmtId="4" fontId="10" fillId="0" borderId="0" xfId="0" applyNumberFormat="1" applyFont="1" applyBorder="1" applyAlignment="1">
      <alignment horizontal="justify" wrapText="1"/>
    </xf>
    <xf numFmtId="4" fontId="10" fillId="0" borderId="33" xfId="0" applyNumberFormat="1" applyFont="1" applyBorder="1" applyAlignment="1">
      <alignment horizontal="right" vertical="center" wrapText="1"/>
    </xf>
    <xf numFmtId="4" fontId="10" fillId="0" borderId="37" xfId="0" applyNumberFormat="1" applyFont="1" applyBorder="1" applyAlignment="1">
      <alignment horizontal="right" vertical="center" wrapText="1"/>
    </xf>
    <xf numFmtId="0" fontId="9" fillId="0" borderId="37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wrapText="1"/>
    </xf>
    <xf numFmtId="4" fontId="9" fillId="0" borderId="33" xfId="0" applyNumberFormat="1" applyFont="1" applyBorder="1" applyAlignment="1">
      <alignment horizontal="right" wrapText="1"/>
    </xf>
    <xf numFmtId="4" fontId="9" fillId="0" borderId="37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4" fontId="9" fillId="0" borderId="3" xfId="0" applyNumberFormat="1" applyFont="1" applyBorder="1" applyAlignment="1">
      <alignment horizontal="left" wrapText="1"/>
    </xf>
    <xf numFmtId="4" fontId="9" fillId="0" borderId="1" xfId="0" applyNumberFormat="1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4" fontId="10" fillId="0" borderId="0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wrapText="1"/>
    </xf>
    <xf numFmtId="4" fontId="10" fillId="0" borderId="3" xfId="0" applyNumberFormat="1" applyFont="1" applyBorder="1" applyAlignment="1">
      <alignment horizontal="left" wrapText="1"/>
    </xf>
    <xf numFmtId="4" fontId="10" fillId="0" borderId="1" xfId="0" applyNumberFormat="1" applyFont="1" applyBorder="1" applyAlignment="1">
      <alignment horizontal="left" wrapText="1"/>
    </xf>
    <xf numFmtId="4" fontId="10" fillId="0" borderId="1" xfId="0" applyNumberFormat="1" applyFont="1" applyBorder="1" applyAlignment="1">
      <alignment horizontal="center" wrapText="1"/>
    </xf>
    <xf numFmtId="4" fontId="9" fillId="0" borderId="7" xfId="0" applyNumberFormat="1" applyFont="1" applyBorder="1" applyAlignment="1">
      <alignment horizontal="center" wrapText="1"/>
    </xf>
    <xf numFmtId="4" fontId="10" fillId="0" borderId="7" xfId="0" applyNumberFormat="1" applyFont="1" applyBorder="1" applyAlignment="1">
      <alignment horizontal="center" wrapText="1"/>
    </xf>
    <xf numFmtId="4" fontId="9" fillId="0" borderId="4" xfId="0" applyNumberFormat="1" applyFont="1" applyBorder="1" applyAlignment="1">
      <alignment horizontal="left" wrapText="1"/>
    </xf>
    <xf numFmtId="4" fontId="9" fillId="0" borderId="8" xfId="0" applyNumberFormat="1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4" fontId="9" fillId="0" borderId="8" xfId="0" applyNumberFormat="1" applyFont="1" applyBorder="1" applyAlignment="1">
      <alignment horizontal="center" wrapText="1"/>
    </xf>
    <xf numFmtId="4" fontId="9" fillId="0" borderId="9" xfId="0" applyNumberFormat="1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center" wrapText="1"/>
    </xf>
    <xf numFmtId="4" fontId="10" fillId="0" borderId="5" xfId="0" applyNumberFormat="1" applyFont="1" applyBorder="1" applyAlignment="1">
      <alignment horizontal="center" wrapText="1"/>
    </xf>
    <xf numFmtId="4" fontId="10" fillId="0" borderId="6" xfId="0" applyNumberFormat="1" applyFont="1" applyBorder="1" applyAlignment="1">
      <alignment horizontal="center" wrapText="1"/>
    </xf>
    <xf numFmtId="4" fontId="10" fillId="0" borderId="2" xfId="0" applyNumberFormat="1" applyFont="1" applyBorder="1" applyAlignment="1">
      <alignment horizontal="center" wrapText="1"/>
    </xf>
    <xf numFmtId="0" fontId="9" fillId="0" borderId="5" xfId="0" applyFont="1" applyBorder="1" applyAlignment="1">
      <alignment wrapText="1"/>
    </xf>
    <xf numFmtId="4" fontId="10" fillId="0" borderId="8" xfId="0" applyNumberFormat="1" applyFont="1" applyBorder="1" applyAlignment="1">
      <alignment horizontal="right" wrapText="1"/>
    </xf>
    <xf numFmtId="4" fontId="10" fillId="0" borderId="1" xfId="0" applyNumberFormat="1" applyFont="1" applyBorder="1" applyAlignment="1">
      <alignment horizontal="right" wrapText="1"/>
    </xf>
    <xf numFmtId="4" fontId="10" fillId="0" borderId="7" xfId="0" applyNumberFormat="1" applyFont="1" applyBorder="1" applyAlignment="1">
      <alignment horizontal="right" wrapText="1"/>
    </xf>
    <xf numFmtId="4" fontId="10" fillId="0" borderId="9" xfId="0" applyNumberFormat="1" applyFont="1" applyBorder="1" applyAlignment="1">
      <alignment horizontal="right" wrapText="1"/>
    </xf>
    <xf numFmtId="4" fontId="10" fillId="0" borderId="3" xfId="0" applyNumberFormat="1" applyFont="1" applyBorder="1" applyAlignment="1">
      <alignment horizontal="justify" wrapText="1"/>
    </xf>
    <xf numFmtId="4" fontId="10" fillId="0" borderId="1" xfId="0" applyNumberFormat="1" applyFont="1" applyBorder="1" applyAlignment="1">
      <alignment horizontal="justify" wrapText="1"/>
    </xf>
    <xf numFmtId="4" fontId="10" fillId="0" borderId="4" xfId="0" applyNumberFormat="1" applyFont="1" applyBorder="1" applyAlignment="1">
      <alignment horizontal="justify" wrapText="1"/>
    </xf>
    <xf numFmtId="4" fontId="10" fillId="0" borderId="8" xfId="0" applyNumberFormat="1" applyFont="1" applyBorder="1" applyAlignment="1">
      <alignment horizontal="justify" wrapText="1"/>
    </xf>
    <xf numFmtId="4" fontId="3" fillId="0" borderId="33" xfId="0" applyNumberFormat="1" applyFont="1" applyBorder="1" applyAlignment="1">
      <alignment horizontal="center" wrapText="1"/>
    </xf>
    <xf numFmtId="4" fontId="3" fillId="0" borderId="38" xfId="0" applyNumberFormat="1" applyFont="1" applyBorder="1" applyAlignment="1">
      <alignment horizontal="center" wrapText="1"/>
    </xf>
    <xf numFmtId="4" fontId="3" fillId="0" borderId="37" xfId="0" applyNumberFormat="1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wrapText="1"/>
    </xf>
    <xf numFmtId="4" fontId="9" fillId="0" borderId="1" xfId="0" applyNumberFormat="1" applyFont="1" applyBorder="1" applyAlignment="1">
      <alignment wrapText="1"/>
    </xf>
    <xf numFmtId="0" fontId="10" fillId="0" borderId="5" xfId="0" applyFont="1" applyBorder="1" applyAlignment="1">
      <alignment horizont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4" fontId="10" fillId="0" borderId="1" xfId="0" applyNumberFormat="1" applyFont="1" applyBorder="1" applyAlignment="1">
      <alignment horizontal="right" vertical="center" wrapText="1"/>
    </xf>
    <xf numFmtId="4" fontId="10" fillId="0" borderId="8" xfId="0" applyNumberFormat="1" applyFont="1" applyBorder="1" applyAlignment="1">
      <alignment horizontal="right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0" fillId="0" borderId="42" xfId="0" applyFont="1" applyBorder="1" applyAlignment="1">
      <alignment horizontal="right" wrapText="1"/>
    </xf>
    <xf numFmtId="0" fontId="10" fillId="0" borderId="43" xfId="0" applyFont="1" applyBorder="1" applyAlignment="1">
      <alignment horizontal="right" wrapText="1"/>
    </xf>
    <xf numFmtId="0" fontId="10" fillId="0" borderId="44" xfId="0" applyFont="1" applyBorder="1" applyAlignment="1">
      <alignment horizontal="right" wrapText="1"/>
    </xf>
    <xf numFmtId="0" fontId="9" fillId="0" borderId="3" xfId="0" applyFont="1" applyBorder="1" applyAlignment="1">
      <alignment horizontal="left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wrapText="1"/>
    </xf>
    <xf numFmtId="0" fontId="9" fillId="0" borderId="3" xfId="0" applyFont="1" applyBorder="1" applyAlignment="1">
      <alignment horizontal="left" vertical="center" wrapText="1"/>
    </xf>
    <xf numFmtId="4" fontId="10" fillId="0" borderId="8" xfId="0" applyNumberFormat="1" applyFont="1" applyBorder="1" applyAlignment="1">
      <alignment wrapText="1"/>
    </xf>
    <xf numFmtId="4" fontId="10" fillId="0" borderId="9" xfId="0" applyNumberFormat="1" applyFont="1" applyBorder="1" applyAlignment="1">
      <alignment wrapText="1"/>
    </xf>
    <xf numFmtId="4" fontId="9" fillId="0" borderId="7" xfId="0" applyNumberFormat="1" applyFont="1" applyBorder="1" applyAlignment="1">
      <alignment wrapText="1"/>
    </xf>
    <xf numFmtId="1" fontId="10" fillId="0" borderId="1" xfId="27" applyNumberFormat="1" applyFont="1" applyBorder="1" applyAlignment="1">
      <alignment horizontal="right" vertical="center" wrapText="1"/>
    </xf>
    <xf numFmtId="1" fontId="10" fillId="0" borderId="1" xfId="27" applyNumberFormat="1" applyFont="1" applyBorder="1" applyAlignment="1">
      <alignment horizontal="right" wrapText="1"/>
    </xf>
    <xf numFmtId="4" fontId="10" fillId="0" borderId="39" xfId="0" applyNumberFormat="1" applyFont="1" applyBorder="1" applyAlignment="1">
      <alignment horizontal="right" vertical="center" wrapText="1"/>
    </xf>
    <xf numFmtId="0" fontId="9" fillId="0" borderId="44" xfId="0" applyFont="1" applyBorder="1" applyAlignment="1">
      <alignment horizontal="right" vertical="center" wrapText="1"/>
    </xf>
    <xf numFmtId="4" fontId="10" fillId="0" borderId="0" xfId="0" applyNumberFormat="1" applyFont="1" applyAlignment="1">
      <alignment horizontal="justify" wrapText="1"/>
    </xf>
    <xf numFmtId="0" fontId="10" fillId="0" borderId="5" xfId="0" applyFont="1" applyBorder="1" applyAlignment="1">
      <alignment horizontal="center" vertical="center" wrapText="1"/>
    </xf>
    <xf numFmtId="4" fontId="9" fillId="0" borderId="33" xfId="0" applyNumberFormat="1" applyFont="1" applyBorder="1" applyAlignment="1">
      <alignment horizontal="right" vertical="center" wrapText="1"/>
    </xf>
    <xf numFmtId="4" fontId="9" fillId="0" borderId="37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4" fontId="10" fillId="0" borderId="33" xfId="0" applyNumberFormat="1" applyFont="1" applyBorder="1" applyAlignment="1">
      <alignment horizontal="right" wrapText="1"/>
    </xf>
    <xf numFmtId="4" fontId="10" fillId="0" borderId="37" xfId="0" applyNumberFormat="1" applyFont="1" applyBorder="1" applyAlignment="1">
      <alignment horizontal="right" wrapText="1"/>
    </xf>
    <xf numFmtId="0" fontId="9" fillId="0" borderId="3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right" wrapText="1"/>
    </xf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 wrapText="1"/>
    </xf>
    <xf numFmtId="4" fontId="10" fillId="0" borderId="39" xfId="0" applyNumberFormat="1" applyFont="1" applyBorder="1" applyAlignment="1">
      <alignment horizontal="center" wrapText="1"/>
    </xf>
    <xf numFmtId="4" fontId="10" fillId="0" borderId="43" xfId="0" applyNumberFormat="1" applyFont="1" applyBorder="1" applyAlignment="1">
      <alignment horizontal="center" wrapText="1"/>
    </xf>
    <xf numFmtId="4" fontId="10" fillId="0" borderId="40" xfId="0" applyNumberFormat="1" applyFont="1" applyBorder="1" applyAlignment="1">
      <alignment horizontal="center" wrapText="1"/>
    </xf>
    <xf numFmtId="4" fontId="10" fillId="0" borderId="33" xfId="0" applyNumberFormat="1" applyFont="1" applyBorder="1" applyAlignment="1">
      <alignment horizontal="center" wrapText="1"/>
    </xf>
    <xf numFmtId="4" fontId="10" fillId="0" borderId="38" xfId="0" applyNumberFormat="1" applyFont="1" applyBorder="1" applyAlignment="1">
      <alignment horizontal="center" wrapText="1"/>
    </xf>
    <xf numFmtId="4" fontId="10" fillId="0" borderId="34" xfId="0" applyNumberFormat="1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justify" wrapText="1"/>
    </xf>
    <xf numFmtId="4" fontId="9" fillId="0" borderId="1" xfId="0" applyNumberFormat="1" applyFont="1" applyBorder="1" applyAlignment="1">
      <alignment horizontal="justify" wrapText="1"/>
    </xf>
    <xf numFmtId="0" fontId="9" fillId="0" borderId="8" xfId="0" applyFont="1" applyBorder="1" applyAlignment="1">
      <alignment wrapText="1"/>
    </xf>
    <xf numFmtId="4" fontId="9" fillId="0" borderId="0" xfId="0" applyNumberFormat="1" applyFont="1" applyAlignment="1">
      <alignment horizontal="center" wrapText="1"/>
    </xf>
    <xf numFmtId="2" fontId="10" fillId="0" borderId="8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wrapText="1"/>
    </xf>
    <xf numFmtId="2" fontId="9" fillId="0" borderId="9" xfId="0" applyNumberFormat="1" applyFont="1" applyBorder="1" applyAlignment="1">
      <alignment wrapText="1"/>
    </xf>
    <xf numFmtId="4" fontId="3" fillId="0" borderId="0" xfId="0" applyNumberFormat="1" applyFont="1" applyAlignment="1">
      <alignment horizontal="center" wrapText="1"/>
    </xf>
    <xf numFmtId="4" fontId="10" fillId="0" borderId="31" xfId="0" applyNumberFormat="1" applyFont="1" applyBorder="1" applyAlignment="1">
      <alignment horizontal="center" wrapText="1"/>
    </xf>
    <xf numFmtId="4" fontId="10" fillId="0" borderId="30" xfId="0" applyNumberFormat="1" applyFont="1" applyBorder="1" applyAlignment="1">
      <alignment horizontal="center" wrapText="1"/>
    </xf>
    <xf numFmtId="0" fontId="10" fillId="0" borderId="2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wrapText="1"/>
    </xf>
    <xf numFmtId="0" fontId="10" fillId="0" borderId="31" xfId="0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4" fontId="9" fillId="0" borderId="30" xfId="0" applyNumberFormat="1" applyFont="1" applyBorder="1" applyAlignment="1">
      <alignment horizontal="center" wrapText="1"/>
    </xf>
    <xf numFmtId="4" fontId="10" fillId="0" borderId="46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4" fontId="8" fillId="0" borderId="0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4" fontId="4" fillId="0" borderId="0" xfId="0" applyNumberFormat="1" applyFont="1" applyAlignment="1">
      <alignment horizontal="justify" wrapText="1"/>
    </xf>
    <xf numFmtId="0" fontId="0" fillId="0" borderId="0" xfId="0" applyAlignment="1">
      <alignment wrapText="1"/>
    </xf>
    <xf numFmtId="0" fontId="1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1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4" fontId="2" fillId="0" borderId="33" xfId="0" applyNumberFormat="1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4" fontId="2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justify" wrapText="1"/>
    </xf>
    <xf numFmtId="4" fontId="2" fillId="0" borderId="0" xfId="0" applyNumberFormat="1" applyFont="1" applyBorder="1" applyAlignment="1">
      <alignment wrapText="1"/>
    </xf>
    <xf numFmtId="4" fontId="6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4" fontId="1" fillId="0" borderId="3" xfId="0" applyNumberFormat="1" applyFont="1" applyBorder="1" applyAlignment="1">
      <alignment wrapText="1"/>
    </xf>
    <xf numFmtId="4" fontId="1" fillId="0" borderId="42" xfId="0" applyNumberFormat="1" applyFont="1" applyBorder="1" applyAlignment="1">
      <alignment horizontal="left" wrapText="1"/>
    </xf>
    <xf numFmtId="4" fontId="1" fillId="0" borderId="43" xfId="0" applyNumberFormat="1" applyFont="1" applyBorder="1" applyAlignment="1">
      <alignment horizontal="left" wrapText="1"/>
    </xf>
    <xf numFmtId="4" fontId="1" fillId="0" borderId="44" xfId="0" applyNumberFormat="1" applyFont="1" applyBorder="1" applyAlignment="1">
      <alignment horizontal="left" wrapText="1"/>
    </xf>
    <xf numFmtId="4" fontId="6" fillId="0" borderId="3" xfId="0" applyNumberFormat="1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wrapText="1"/>
    </xf>
  </cellXfs>
  <cellStyles count="15">
    <cellStyle name="Normal" xfId="0"/>
    <cellStyle name="Comma [0]_laroux" xfId="16"/>
    <cellStyle name="Comma_laroux" xfId="17"/>
    <cellStyle name="Currency [0]_laroux" xfId="18"/>
    <cellStyle name="Currency_laroux" xfId="19"/>
    <cellStyle name="Comma" xfId="20"/>
    <cellStyle name="Comma [0]" xfId="21"/>
    <cellStyle name="Hyperlink" xfId="22"/>
    <cellStyle name="Normal_laroux" xfId="23"/>
    <cellStyle name="normální_laroux" xfId="24"/>
    <cellStyle name="Normalny_raport 2002 - wzór" xfId="25"/>
    <cellStyle name="Followed Hyperlink" xfId="26"/>
    <cellStyle name="Percent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J188"/>
  <sheetViews>
    <sheetView zoomScaleSheetLayoutView="100" workbookViewId="0" topLeftCell="A147">
      <selection activeCell="J185" sqref="A150:J185"/>
    </sheetView>
  </sheetViews>
  <sheetFormatPr defaultColWidth="9.00390625" defaultRowHeight="12.75"/>
  <cols>
    <col min="1" max="1" width="10.125" style="1" customWidth="1"/>
    <col min="2" max="2" width="10.00390625" style="1" customWidth="1"/>
    <col min="3" max="3" width="9.625" style="1" customWidth="1"/>
    <col min="4" max="16384" width="9.375" style="1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7" ht="15.75" hidden="1"/>
    <row r="8" ht="15.75" hidden="1"/>
    <row r="9" ht="15.75" hidden="1">
      <c r="A9" s="1" t="s">
        <v>314</v>
      </c>
    </row>
    <row r="10" ht="15.75" hidden="1"/>
    <row r="11" ht="15.75" hidden="1"/>
    <row r="12" ht="15.75" hidden="1"/>
    <row r="13" ht="15.75" hidden="1"/>
    <row r="14" ht="15.75" hidden="1"/>
    <row r="15" ht="15.75" hidden="1"/>
    <row r="16" ht="15.75" hidden="1"/>
    <row r="17" ht="15.75" hidden="1"/>
    <row r="18" ht="15.75" hidden="1"/>
    <row r="19" ht="15.75" hidden="1"/>
    <row r="27" ht="14.25" customHeight="1"/>
    <row r="28" ht="15.75" hidden="1"/>
    <row r="29" ht="15.75" hidden="1"/>
    <row r="31" spans="1:10" ht="81.75" customHeight="1">
      <c r="A31" s="171" t="s">
        <v>413</v>
      </c>
      <c r="B31" s="171"/>
      <c r="C31" s="171"/>
      <c r="D31" s="171"/>
      <c r="E31" s="171"/>
      <c r="F31" s="171"/>
      <c r="G31" s="171"/>
      <c r="H31" s="171"/>
      <c r="I31" s="171"/>
      <c r="J31" s="171"/>
    </row>
    <row r="32" spans="2:9" ht="40.5" customHeight="1">
      <c r="B32" s="201" t="s">
        <v>406</v>
      </c>
      <c r="C32" s="201"/>
      <c r="D32" s="201"/>
      <c r="E32" s="201"/>
      <c r="F32" s="201"/>
      <c r="G32" s="201"/>
      <c r="H32" s="201"/>
      <c r="I32" s="201"/>
    </row>
    <row r="33" spans="1:10" ht="40.5" customHeight="1">
      <c r="A33" s="164" t="s">
        <v>407</v>
      </c>
      <c r="B33" s="164"/>
      <c r="C33" s="164"/>
      <c r="D33" s="164"/>
      <c r="E33" s="164"/>
      <c r="F33" s="164"/>
      <c r="G33" s="164"/>
      <c r="H33" s="164"/>
      <c r="I33" s="164"/>
      <c r="J33" s="164"/>
    </row>
    <row r="34" spans="1:10" ht="57" customHeight="1">
      <c r="A34" s="172" t="s">
        <v>315</v>
      </c>
      <c r="B34" s="172"/>
      <c r="C34" s="172"/>
      <c r="D34" s="172"/>
      <c r="E34" s="172"/>
      <c r="F34" s="172"/>
      <c r="G34" s="172"/>
      <c r="H34" s="172"/>
      <c r="I34" s="172"/>
      <c r="J34" s="172"/>
    </row>
    <row r="35" spans="1:10" ht="28.5" customHeight="1">
      <c r="A35" s="172" t="s">
        <v>506</v>
      </c>
      <c r="B35" s="172"/>
      <c r="C35" s="172"/>
      <c r="D35" s="172"/>
      <c r="E35" s="172"/>
      <c r="F35" s="172"/>
      <c r="G35" s="172"/>
      <c r="H35" s="172"/>
      <c r="I35" s="172"/>
      <c r="J35" s="172"/>
    </row>
    <row r="42" ht="5.25" customHeight="1">
      <c r="A42" s="2"/>
    </row>
    <row r="43" ht="16.5" customHeight="1"/>
    <row r="44" ht="15.75">
      <c r="A44" s="2"/>
    </row>
    <row r="45" ht="0.75" customHeight="1"/>
    <row r="46" spans="1:10" ht="30" customHeight="1">
      <c r="A46" s="201" t="s">
        <v>13</v>
      </c>
      <c r="B46" s="201"/>
      <c r="C46" s="201"/>
      <c r="D46" s="201"/>
      <c r="E46" s="201"/>
      <c r="F46" s="201"/>
      <c r="G46" s="201"/>
      <c r="H46" s="201"/>
      <c r="I46" s="201"/>
      <c r="J46" s="201"/>
    </row>
    <row r="47" ht="17.25" customHeight="1"/>
    <row r="48" ht="39" customHeight="1" thickBot="1">
      <c r="A48" s="12" t="s">
        <v>322</v>
      </c>
    </row>
    <row r="49" spans="1:10" ht="33.75" customHeight="1">
      <c r="A49" s="177" t="s">
        <v>16</v>
      </c>
      <c r="B49" s="178"/>
      <c r="C49" s="178"/>
      <c r="D49" s="178"/>
      <c r="E49" s="173" t="s">
        <v>412</v>
      </c>
      <c r="F49" s="173"/>
      <c r="G49" s="173"/>
      <c r="H49" s="173"/>
      <c r="I49" s="173"/>
      <c r="J49" s="174"/>
    </row>
    <row r="50" spans="1:10" ht="33.75" customHeight="1">
      <c r="A50" s="179" t="s">
        <v>15</v>
      </c>
      <c r="B50" s="180"/>
      <c r="C50" s="180"/>
      <c r="D50" s="180"/>
      <c r="E50" s="175" t="s">
        <v>408</v>
      </c>
      <c r="F50" s="175"/>
      <c r="G50" s="175"/>
      <c r="H50" s="175"/>
      <c r="I50" s="175"/>
      <c r="J50" s="176"/>
    </row>
    <row r="51" spans="1:10" ht="33.75" customHeight="1" thickBot="1">
      <c r="A51" s="181" t="s">
        <v>42</v>
      </c>
      <c r="B51" s="182"/>
      <c r="C51" s="182"/>
      <c r="D51" s="182"/>
      <c r="E51" s="167" t="s">
        <v>409</v>
      </c>
      <c r="F51" s="167"/>
      <c r="G51" s="167"/>
      <c r="H51" s="167"/>
      <c r="I51" s="167"/>
      <c r="J51" s="168"/>
    </row>
    <row r="52" spans="1:10" ht="6" customHeight="1">
      <c r="A52" s="169"/>
      <c r="B52" s="169"/>
      <c r="C52" s="169"/>
      <c r="D52" s="169"/>
      <c r="E52" s="169"/>
      <c r="F52" s="169"/>
      <c r="G52" s="169"/>
      <c r="H52" s="169"/>
      <c r="I52" s="169"/>
      <c r="J52" s="169"/>
    </row>
    <row r="53" spans="1:10" ht="15.75">
      <c r="A53" s="169"/>
      <c r="B53" s="169"/>
      <c r="C53" s="169"/>
      <c r="D53" s="169"/>
      <c r="E53" s="169"/>
      <c r="F53" s="169"/>
      <c r="G53" s="169"/>
      <c r="H53" s="169"/>
      <c r="I53" s="169"/>
      <c r="J53" s="169"/>
    </row>
    <row r="54" spans="1:10" ht="18.75" hidden="1">
      <c r="A54" s="162"/>
      <c r="B54" s="162"/>
      <c r="C54" s="162"/>
      <c r="D54" s="162"/>
      <c r="E54" s="162"/>
      <c r="F54" s="162"/>
      <c r="G54" s="162"/>
      <c r="H54" s="162"/>
      <c r="I54" s="162"/>
      <c r="J54" s="162"/>
    </row>
    <row r="55" spans="1:10" ht="31.5" customHeight="1" hidden="1">
      <c r="A55" s="169"/>
      <c r="B55" s="169"/>
      <c r="C55" s="169"/>
      <c r="D55" s="169"/>
      <c r="E55" s="169"/>
      <c r="F55" s="169"/>
      <c r="G55" s="169"/>
      <c r="H55" s="169"/>
      <c r="I55" s="169"/>
      <c r="J55" s="169"/>
    </row>
    <row r="56" spans="1:10" ht="20.25" customHeight="1">
      <c r="A56" s="169"/>
      <c r="B56" s="169"/>
      <c r="C56" s="169"/>
      <c r="D56" s="169"/>
      <c r="E56" s="169"/>
      <c r="F56" s="169"/>
      <c r="G56" s="169"/>
      <c r="H56" s="169"/>
      <c r="I56" s="169"/>
      <c r="J56" s="169"/>
    </row>
    <row r="57" ht="18.75">
      <c r="A57" s="11" t="s">
        <v>328</v>
      </c>
    </row>
    <row r="58" spans="1:10" ht="31.5" customHeight="1">
      <c r="A58" s="169" t="s">
        <v>507</v>
      </c>
      <c r="B58" s="169"/>
      <c r="C58" s="169"/>
      <c r="D58" s="169"/>
      <c r="E58" s="169"/>
      <c r="F58" s="169"/>
      <c r="G58" s="169"/>
      <c r="H58" s="169"/>
      <c r="I58" s="169"/>
      <c r="J58" s="169"/>
    </row>
    <row r="59" ht="19.5" customHeight="1"/>
    <row r="60" ht="18.75">
      <c r="A60" s="11"/>
    </row>
    <row r="61" spans="1:10" ht="63" customHeight="1" hidden="1">
      <c r="A61" s="169"/>
      <c r="B61" s="204"/>
      <c r="C61" s="204"/>
      <c r="D61" s="204"/>
      <c r="E61" s="204"/>
      <c r="F61" s="204"/>
      <c r="G61" s="204"/>
      <c r="H61" s="204"/>
      <c r="I61" s="204"/>
      <c r="J61" s="204"/>
    </row>
    <row r="62" spans="1:10" ht="21.75" customHeight="1">
      <c r="A62" s="204"/>
      <c r="B62" s="204"/>
      <c r="C62" s="204"/>
      <c r="D62" s="204"/>
      <c r="E62" s="204"/>
      <c r="F62" s="204"/>
      <c r="G62" s="204"/>
      <c r="H62" s="204"/>
      <c r="I62" s="204"/>
      <c r="J62" s="204"/>
    </row>
    <row r="63" ht="18.75">
      <c r="A63" s="11" t="s">
        <v>329</v>
      </c>
    </row>
    <row r="64" spans="1:10" ht="95.25" customHeight="1">
      <c r="A64" s="169" t="s">
        <v>218</v>
      </c>
      <c r="B64" s="169"/>
      <c r="C64" s="169"/>
      <c r="D64" s="169"/>
      <c r="E64" s="169"/>
      <c r="F64" s="169"/>
      <c r="G64" s="169"/>
      <c r="H64" s="169"/>
      <c r="I64" s="169"/>
      <c r="J64" s="169"/>
    </row>
    <row r="65" ht="17.25" customHeight="1"/>
    <row r="66" ht="17.25" customHeight="1" hidden="1">
      <c r="A66" s="11"/>
    </row>
    <row r="67" spans="1:10" ht="86.25" customHeight="1" hidden="1">
      <c r="A67" s="169"/>
      <c r="B67" s="204"/>
      <c r="C67" s="204"/>
      <c r="D67" s="204"/>
      <c r="E67" s="204"/>
      <c r="F67" s="204"/>
      <c r="G67" s="204"/>
      <c r="H67" s="204"/>
      <c r="I67" s="204"/>
      <c r="J67" s="204"/>
    </row>
    <row r="68" spans="5:7" ht="11.25" customHeight="1">
      <c r="E68" s="170"/>
      <c r="F68" s="170"/>
      <c r="G68" s="170"/>
    </row>
    <row r="69" ht="18.75">
      <c r="A69" s="11" t="s">
        <v>330</v>
      </c>
    </row>
    <row r="70" ht="9.75" customHeight="1">
      <c r="A70" s="10"/>
    </row>
    <row r="71" spans="1:10" ht="18.75">
      <c r="A71" s="162" t="s">
        <v>17</v>
      </c>
      <c r="B71" s="162"/>
      <c r="C71" s="162"/>
      <c r="D71" s="162"/>
      <c r="E71" s="162"/>
      <c r="F71" s="162"/>
      <c r="G71" s="162"/>
      <c r="H71" s="162"/>
      <c r="I71" s="162"/>
      <c r="J71" s="162"/>
    </row>
    <row r="72" ht="15.75">
      <c r="A72" s="10"/>
    </row>
    <row r="73" spans="1:10" ht="15.75">
      <c r="A73" s="204" t="s">
        <v>18</v>
      </c>
      <c r="B73" s="204"/>
      <c r="C73" s="204"/>
      <c r="D73" s="204"/>
      <c r="E73" s="204"/>
      <c r="F73" s="204"/>
      <c r="G73" s="204"/>
      <c r="H73" s="204"/>
      <c r="I73" s="204"/>
      <c r="J73" s="204"/>
    </row>
    <row r="74" spans="1:10" ht="15.75">
      <c r="A74" s="204"/>
      <c r="B74" s="204"/>
      <c r="C74" s="204"/>
      <c r="D74" s="204"/>
      <c r="E74" s="204"/>
      <c r="F74" s="204"/>
      <c r="G74" s="204"/>
      <c r="H74" s="204"/>
      <c r="I74" s="204"/>
      <c r="J74" s="204"/>
    </row>
    <row r="75" ht="5.25" customHeight="1"/>
    <row r="76" spans="1:10" ht="86.25" customHeight="1">
      <c r="A76" s="203" t="s">
        <v>508</v>
      </c>
      <c r="B76" s="203"/>
      <c r="C76" s="203"/>
      <c r="D76" s="203"/>
      <c r="E76" s="203"/>
      <c r="F76" s="203"/>
      <c r="G76" s="203"/>
      <c r="H76" s="203"/>
      <c r="I76" s="203"/>
      <c r="J76" s="203"/>
    </row>
    <row r="77" spans="1:10" ht="3.75" customHeight="1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54.75" customHeight="1">
      <c r="A78" s="203" t="s">
        <v>371</v>
      </c>
      <c r="B78" s="203"/>
      <c r="C78" s="203"/>
      <c r="D78" s="203"/>
      <c r="E78" s="203"/>
      <c r="F78" s="203"/>
      <c r="G78" s="203"/>
      <c r="H78" s="203"/>
      <c r="I78" s="203"/>
      <c r="J78" s="203"/>
    </row>
    <row r="79" spans="1:10" ht="9" customHeight="1">
      <c r="A79" s="203"/>
      <c r="B79" s="203"/>
      <c r="C79" s="203"/>
      <c r="D79" s="203"/>
      <c r="E79" s="203"/>
      <c r="F79" s="203"/>
      <c r="G79" s="203"/>
      <c r="H79" s="203"/>
      <c r="I79" s="203"/>
      <c r="J79" s="203"/>
    </row>
    <row r="80" spans="1:10" ht="20.25" customHeight="1">
      <c r="A80" s="205" t="s">
        <v>19</v>
      </c>
      <c r="B80" s="205"/>
      <c r="C80" s="205"/>
      <c r="D80" s="205"/>
      <c r="E80" s="205"/>
      <c r="F80" s="205"/>
      <c r="G80" s="205"/>
      <c r="H80" s="205"/>
      <c r="I80" s="205"/>
      <c r="J80" s="205"/>
    </row>
    <row r="81" spans="1:10" ht="11.2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</row>
    <row r="82" spans="1:10" ht="36" customHeight="1">
      <c r="A82" s="203" t="s">
        <v>20</v>
      </c>
      <c r="B82" s="203"/>
      <c r="C82" s="203"/>
      <c r="D82" s="203"/>
      <c r="E82" s="203"/>
      <c r="F82" s="203"/>
      <c r="G82" s="203"/>
      <c r="H82" s="203"/>
      <c r="I82" s="203"/>
      <c r="J82" s="203"/>
    </row>
    <row r="83" spans="1:10" ht="5.2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20.25" customHeight="1">
      <c r="A84" s="205" t="s">
        <v>21</v>
      </c>
      <c r="B84" s="205"/>
      <c r="C84" s="205"/>
      <c r="D84" s="205"/>
      <c r="E84" s="205"/>
      <c r="F84" s="205"/>
      <c r="G84" s="205"/>
      <c r="H84" s="205"/>
      <c r="I84" s="205"/>
      <c r="J84" s="205"/>
    </row>
    <row r="85" spans="1:10" ht="10.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</row>
    <row r="86" spans="1:10" ht="30.75" customHeight="1" hidden="1">
      <c r="A86" s="138"/>
      <c r="B86" s="163"/>
      <c r="C86" s="163"/>
      <c r="D86" s="163"/>
      <c r="E86" s="163"/>
      <c r="F86" s="163"/>
      <c r="G86" s="163"/>
      <c r="H86" s="163"/>
      <c r="I86" s="163"/>
      <c r="J86" s="163"/>
    </row>
    <row r="87" spans="1:10" ht="23.25" customHeight="1" hidden="1">
      <c r="A87" s="139"/>
      <c r="B87" s="198"/>
      <c r="C87" s="198"/>
      <c r="D87" s="198"/>
      <c r="E87" s="198"/>
      <c r="F87" s="198"/>
      <c r="G87" s="207"/>
      <c r="H87" s="207"/>
      <c r="I87" s="207"/>
      <c r="J87" s="207"/>
    </row>
    <row r="88" spans="1:10" ht="23.25" customHeight="1" hidden="1">
      <c r="A88" s="139"/>
      <c r="B88" s="198"/>
      <c r="C88" s="198"/>
      <c r="D88" s="198"/>
      <c r="E88" s="198"/>
      <c r="F88" s="198"/>
      <c r="G88" s="207"/>
      <c r="H88" s="207"/>
      <c r="I88" s="207"/>
      <c r="J88" s="207"/>
    </row>
    <row r="89" spans="1:10" ht="23.25" customHeight="1" hidden="1">
      <c r="A89" s="139"/>
      <c r="B89" s="198"/>
      <c r="C89" s="198"/>
      <c r="D89" s="198"/>
      <c r="E89" s="198"/>
      <c r="F89" s="198"/>
      <c r="G89" s="207"/>
      <c r="H89" s="207"/>
      <c r="I89" s="207"/>
      <c r="J89" s="207"/>
    </row>
    <row r="90" spans="1:10" ht="44.25" customHeight="1" hidden="1">
      <c r="A90" s="140"/>
      <c r="B90" s="198"/>
      <c r="C90" s="198"/>
      <c r="D90" s="198"/>
      <c r="E90" s="198"/>
      <c r="F90" s="198"/>
      <c r="G90" s="207"/>
      <c r="H90" s="207"/>
      <c r="I90" s="207"/>
      <c r="J90" s="207"/>
    </row>
    <row r="91" spans="1:10" ht="23.25" customHeight="1" hidden="1">
      <c r="A91" s="139"/>
      <c r="B91" s="198"/>
      <c r="C91" s="198"/>
      <c r="D91" s="198"/>
      <c r="E91" s="198"/>
      <c r="F91" s="198"/>
      <c r="G91" s="207"/>
      <c r="H91" s="207"/>
      <c r="I91" s="207"/>
      <c r="J91" s="207"/>
    </row>
    <row r="92" spans="1:10" ht="23.25" customHeight="1" hidden="1">
      <c r="A92" s="139"/>
      <c r="B92" s="198"/>
      <c r="C92" s="198"/>
      <c r="D92" s="198"/>
      <c r="E92" s="198"/>
      <c r="F92" s="198"/>
      <c r="G92" s="207"/>
      <c r="H92" s="207"/>
      <c r="I92" s="207"/>
      <c r="J92" s="207"/>
    </row>
    <row r="93" spans="1:10" ht="23.25" customHeight="1" hidden="1">
      <c r="A93" s="139"/>
      <c r="B93" s="198"/>
      <c r="C93" s="198"/>
      <c r="D93" s="198"/>
      <c r="E93" s="198"/>
      <c r="F93" s="198"/>
      <c r="G93" s="207"/>
      <c r="H93" s="207"/>
      <c r="I93" s="207"/>
      <c r="J93" s="207"/>
    </row>
    <row r="94" spans="1:10" ht="9" customHeight="1" hidden="1">
      <c r="A94" s="141"/>
      <c r="B94" s="141"/>
      <c r="C94" s="141"/>
      <c r="D94" s="141"/>
      <c r="E94" s="141"/>
      <c r="F94" s="141"/>
      <c r="G94" s="141"/>
      <c r="H94" s="141"/>
      <c r="I94" s="141"/>
      <c r="J94" s="141"/>
    </row>
    <row r="95" spans="1:10" ht="47.25" customHeight="1">
      <c r="A95" s="203" t="s">
        <v>372</v>
      </c>
      <c r="B95" s="203"/>
      <c r="C95" s="203"/>
      <c r="D95" s="203"/>
      <c r="E95" s="203"/>
      <c r="F95" s="203"/>
      <c r="G95" s="203"/>
      <c r="H95" s="203"/>
      <c r="I95" s="203"/>
      <c r="J95" s="203"/>
    </row>
    <row r="96" spans="1:10" ht="9.75" customHeight="1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20.25" customHeight="1" hidden="1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20.25" customHeight="1">
      <c r="A98" s="205" t="s">
        <v>25</v>
      </c>
      <c r="B98" s="205"/>
      <c r="C98" s="205"/>
      <c r="D98" s="205"/>
      <c r="E98" s="205"/>
      <c r="F98" s="205"/>
      <c r="G98" s="205"/>
      <c r="H98" s="205"/>
      <c r="I98" s="205"/>
      <c r="J98" s="205"/>
    </row>
    <row r="99" spans="1:10" ht="10.5" customHeight="1" thickBot="1">
      <c r="A99" s="13"/>
      <c r="B99" s="13"/>
      <c r="C99" s="13"/>
      <c r="D99" s="13"/>
      <c r="E99" s="13"/>
      <c r="F99" s="13"/>
      <c r="G99" s="13"/>
      <c r="H99" s="13"/>
      <c r="I99" s="13"/>
      <c r="J99" s="13"/>
    </row>
    <row r="100" spans="1:10" ht="39" customHeight="1">
      <c r="A100" s="15" t="s">
        <v>9</v>
      </c>
      <c r="B100" s="213" t="s">
        <v>321</v>
      </c>
      <c r="C100" s="213"/>
      <c r="D100" s="213"/>
      <c r="E100" s="213"/>
      <c r="F100" s="213"/>
      <c r="G100" s="213" t="s">
        <v>26</v>
      </c>
      <c r="H100" s="213"/>
      <c r="I100" s="227" t="s">
        <v>32</v>
      </c>
      <c r="J100" s="197"/>
    </row>
    <row r="101" spans="1:10" ht="23.25" customHeight="1">
      <c r="A101" s="16" t="s">
        <v>323</v>
      </c>
      <c r="B101" s="214" t="s">
        <v>27</v>
      </c>
      <c r="C101" s="214"/>
      <c r="D101" s="214"/>
      <c r="E101" s="214"/>
      <c r="F101" s="214"/>
      <c r="G101" s="215" t="s">
        <v>31</v>
      </c>
      <c r="H101" s="216"/>
      <c r="I101" s="211"/>
      <c r="J101" s="212"/>
    </row>
    <row r="102" spans="1:10" ht="23.25" customHeight="1">
      <c r="A102" s="16" t="s">
        <v>10</v>
      </c>
      <c r="B102" s="214" t="s">
        <v>28</v>
      </c>
      <c r="C102" s="214"/>
      <c r="D102" s="214"/>
      <c r="E102" s="214"/>
      <c r="F102" s="214"/>
      <c r="G102" s="211"/>
      <c r="H102" s="211"/>
      <c r="I102" s="211"/>
      <c r="J102" s="212"/>
    </row>
    <row r="103" spans="1:10" ht="24.75" customHeight="1">
      <c r="A103" s="16" t="s">
        <v>11</v>
      </c>
      <c r="B103" s="214" t="s">
        <v>29</v>
      </c>
      <c r="C103" s="214"/>
      <c r="D103" s="214"/>
      <c r="E103" s="214"/>
      <c r="F103" s="214"/>
      <c r="G103" s="215" t="s">
        <v>31</v>
      </c>
      <c r="H103" s="216"/>
      <c r="I103" s="221" t="s">
        <v>35</v>
      </c>
      <c r="J103" s="222"/>
    </row>
    <row r="104" spans="1:10" ht="23.25" customHeight="1">
      <c r="A104" s="16" t="s">
        <v>12</v>
      </c>
      <c r="B104" s="214" t="s">
        <v>30</v>
      </c>
      <c r="C104" s="214"/>
      <c r="D104" s="214"/>
      <c r="E104" s="214"/>
      <c r="F104" s="214"/>
      <c r="G104" s="215" t="s">
        <v>31</v>
      </c>
      <c r="H104" s="216"/>
      <c r="I104" s="221" t="s">
        <v>35</v>
      </c>
      <c r="J104" s="222"/>
    </row>
    <row r="105" spans="1:10" ht="23.25" customHeight="1">
      <c r="A105" s="16" t="s">
        <v>324</v>
      </c>
      <c r="B105" s="217" t="s">
        <v>334</v>
      </c>
      <c r="C105" s="218"/>
      <c r="D105" s="218"/>
      <c r="E105" s="218"/>
      <c r="F105" s="219"/>
      <c r="G105" s="215" t="s">
        <v>31</v>
      </c>
      <c r="H105" s="216"/>
      <c r="I105" s="225" t="s">
        <v>34</v>
      </c>
      <c r="J105" s="226"/>
    </row>
    <row r="106" spans="1:10" ht="23.25" customHeight="1">
      <c r="A106" s="16" t="s">
        <v>325</v>
      </c>
      <c r="B106" s="217" t="s">
        <v>335</v>
      </c>
      <c r="C106" s="218"/>
      <c r="D106" s="218"/>
      <c r="E106" s="218"/>
      <c r="F106" s="219"/>
      <c r="G106" s="215" t="s">
        <v>31</v>
      </c>
      <c r="H106" s="216"/>
      <c r="I106" s="221" t="s">
        <v>33</v>
      </c>
      <c r="J106" s="222"/>
    </row>
    <row r="107" spans="1:10" ht="23.25" customHeight="1" thickBot="1">
      <c r="A107" s="17" t="s">
        <v>326</v>
      </c>
      <c r="B107" s="220" t="s">
        <v>338</v>
      </c>
      <c r="C107" s="220"/>
      <c r="D107" s="220"/>
      <c r="E107" s="220"/>
      <c r="F107" s="220"/>
      <c r="G107" s="215" t="s">
        <v>31</v>
      </c>
      <c r="H107" s="216"/>
      <c r="I107" s="223">
        <v>0.2</v>
      </c>
      <c r="J107" s="224"/>
    </row>
    <row r="108" spans="1:10" ht="9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66" customHeight="1">
      <c r="A109" s="203" t="s">
        <v>379</v>
      </c>
      <c r="B109" s="203"/>
      <c r="C109" s="203"/>
      <c r="D109" s="203"/>
      <c r="E109" s="203"/>
      <c r="F109" s="203"/>
      <c r="G109" s="203"/>
      <c r="H109" s="203"/>
      <c r="I109" s="203"/>
      <c r="J109" s="203"/>
    </row>
    <row r="110" spans="1:10" ht="23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20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20.25" customHeight="1">
      <c r="A112" s="205" t="s">
        <v>47</v>
      </c>
      <c r="B112" s="205"/>
      <c r="C112" s="205"/>
      <c r="D112" s="205"/>
      <c r="E112" s="205"/>
      <c r="F112" s="205"/>
      <c r="G112" s="205"/>
      <c r="H112" s="205"/>
      <c r="I112" s="205"/>
      <c r="J112" s="205"/>
    </row>
    <row r="113" spans="1:10" ht="10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45.75" customHeight="1">
      <c r="A114" s="203" t="s">
        <v>219</v>
      </c>
      <c r="B114" s="203"/>
      <c r="C114" s="203"/>
      <c r="D114" s="203"/>
      <c r="E114" s="203"/>
      <c r="F114" s="203"/>
      <c r="G114" s="203"/>
      <c r="H114" s="203"/>
      <c r="I114" s="203"/>
      <c r="J114" s="203"/>
    </row>
    <row r="115" spans="1:10" ht="47.25" customHeight="1">
      <c r="A115" s="203" t="s">
        <v>373</v>
      </c>
      <c r="B115" s="203"/>
      <c r="C115" s="203"/>
      <c r="D115" s="203"/>
      <c r="E115" s="203"/>
      <c r="F115" s="203"/>
      <c r="G115" s="203"/>
      <c r="H115" s="203"/>
      <c r="I115" s="203"/>
      <c r="J115" s="203"/>
    </row>
    <row r="116" spans="1:10" ht="34.5" customHeight="1">
      <c r="A116" s="203" t="s">
        <v>220</v>
      </c>
      <c r="B116" s="203"/>
      <c r="C116" s="203"/>
      <c r="D116" s="203"/>
      <c r="E116" s="203"/>
      <c r="F116" s="203"/>
      <c r="G116" s="203"/>
      <c r="H116" s="203"/>
      <c r="I116" s="203"/>
      <c r="J116" s="203"/>
    </row>
    <row r="117" spans="1:10" ht="67.5" customHeight="1" hidden="1">
      <c r="A117" s="203"/>
      <c r="B117" s="203"/>
      <c r="C117" s="203"/>
      <c r="D117" s="203"/>
      <c r="E117" s="203"/>
      <c r="F117" s="203"/>
      <c r="G117" s="203"/>
      <c r="H117" s="203"/>
      <c r="I117" s="203"/>
      <c r="J117" s="203"/>
    </row>
    <row r="118" spans="1:10" ht="34.5" customHeight="1" hidden="1">
      <c r="A118" s="203"/>
      <c r="B118" s="203"/>
      <c r="C118" s="203"/>
      <c r="D118" s="203"/>
      <c r="E118" s="203"/>
      <c r="F118" s="203"/>
      <c r="G118" s="203"/>
      <c r="H118" s="203"/>
      <c r="I118" s="203"/>
      <c r="J118" s="203"/>
    </row>
    <row r="119" spans="1:10" ht="34.5" customHeight="1" hidden="1">
      <c r="A119" s="203"/>
      <c r="B119" s="203"/>
      <c r="C119" s="203"/>
      <c r="D119" s="203"/>
      <c r="E119" s="203"/>
      <c r="F119" s="203"/>
      <c r="G119" s="203"/>
      <c r="H119" s="203"/>
      <c r="I119" s="203"/>
      <c r="J119" s="203"/>
    </row>
    <row r="120" spans="1:10" ht="0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34.5" customHeight="1" hidden="1">
      <c r="A121" s="208"/>
      <c r="B121" s="208"/>
      <c r="C121" s="208"/>
      <c r="D121" s="208"/>
      <c r="E121" s="208"/>
      <c r="F121" s="208"/>
      <c r="G121" s="208"/>
      <c r="H121" s="208"/>
      <c r="I121" s="208"/>
      <c r="J121" s="208"/>
    </row>
    <row r="122" spans="1:10" ht="20.25" customHeight="1" hidden="1">
      <c r="A122" s="209"/>
      <c r="B122" s="209"/>
      <c r="C122" s="141"/>
      <c r="D122" s="141"/>
      <c r="E122" s="141"/>
      <c r="F122" s="141"/>
      <c r="G122" s="141"/>
      <c r="H122" s="141"/>
      <c r="I122" s="141"/>
      <c r="J122" s="141"/>
    </row>
    <row r="123" spans="1:10" ht="51" customHeight="1" hidden="1">
      <c r="A123" s="210"/>
      <c r="B123" s="210"/>
      <c r="C123" s="207"/>
      <c r="D123" s="207"/>
      <c r="E123" s="207"/>
      <c r="F123" s="207"/>
      <c r="G123" s="207"/>
      <c r="H123" s="207"/>
      <c r="I123" s="207"/>
      <c r="J123" s="207"/>
    </row>
    <row r="124" spans="1:10" ht="20.25" customHeight="1" hidden="1">
      <c r="A124" s="209"/>
      <c r="B124" s="209"/>
      <c r="C124" s="207"/>
      <c r="D124" s="207"/>
      <c r="E124" s="207"/>
      <c r="F124" s="207"/>
      <c r="G124" s="207"/>
      <c r="H124" s="207"/>
      <c r="I124" s="207"/>
      <c r="J124" s="207"/>
    </row>
    <row r="125" spans="1:10" ht="20.25" customHeight="1" hidden="1">
      <c r="A125" s="209"/>
      <c r="B125" s="209"/>
      <c r="C125" s="207"/>
      <c r="D125" s="207"/>
      <c r="E125" s="207"/>
      <c r="F125" s="207"/>
      <c r="G125" s="207"/>
      <c r="H125" s="207"/>
      <c r="I125" s="207"/>
      <c r="J125" s="207"/>
    </row>
    <row r="126" spans="1:10" ht="66" customHeight="1" hidden="1">
      <c r="A126" s="208"/>
      <c r="B126" s="208"/>
      <c r="C126" s="208"/>
      <c r="D126" s="208"/>
      <c r="E126" s="208"/>
      <c r="F126" s="208"/>
      <c r="G126" s="208"/>
      <c r="H126" s="208"/>
      <c r="I126" s="208"/>
      <c r="J126" s="208"/>
    </row>
    <row r="127" spans="1:10" ht="20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20.25" customHeight="1" hidden="1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20.25" customHeight="1">
      <c r="A129" s="205" t="s">
        <v>509</v>
      </c>
      <c r="B129" s="205"/>
      <c r="C129" s="205"/>
      <c r="D129" s="205"/>
      <c r="E129" s="205"/>
      <c r="F129" s="205"/>
      <c r="G129" s="205"/>
      <c r="H129" s="205"/>
      <c r="I129" s="205"/>
      <c r="J129" s="205"/>
    </row>
    <row r="130" spans="1:10" ht="20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36.75" customHeight="1">
      <c r="A131" s="203" t="s">
        <v>36</v>
      </c>
      <c r="B131" s="203"/>
      <c r="C131" s="203"/>
      <c r="D131" s="203"/>
      <c r="E131" s="203"/>
      <c r="F131" s="203"/>
      <c r="G131" s="203"/>
      <c r="H131" s="203"/>
      <c r="I131" s="203"/>
      <c r="J131" s="203"/>
    </row>
    <row r="132" spans="1:10" ht="47.25" customHeight="1">
      <c r="A132" s="203" t="s">
        <v>374</v>
      </c>
      <c r="B132" s="203"/>
      <c r="C132" s="203"/>
      <c r="D132" s="203"/>
      <c r="E132" s="203"/>
      <c r="F132" s="203"/>
      <c r="G132" s="203"/>
      <c r="H132" s="203"/>
      <c r="I132" s="203"/>
      <c r="J132" s="203"/>
    </row>
    <row r="133" spans="1:10" ht="38.25" customHeight="1">
      <c r="A133" s="206" t="s">
        <v>377</v>
      </c>
      <c r="B133" s="206"/>
      <c r="C133" s="206"/>
      <c r="D133" s="206"/>
      <c r="E133" s="206"/>
      <c r="F133" s="206"/>
      <c r="G133" s="206"/>
      <c r="H133" s="206"/>
      <c r="I133" s="206"/>
      <c r="J133" s="206"/>
    </row>
    <row r="134" spans="1:10" ht="41.25" customHeight="1">
      <c r="A134" s="203" t="s">
        <v>378</v>
      </c>
      <c r="B134" s="203"/>
      <c r="C134" s="203"/>
      <c r="D134" s="203"/>
      <c r="E134" s="203"/>
      <c r="F134" s="203"/>
      <c r="G134" s="203"/>
      <c r="H134" s="203"/>
      <c r="I134" s="203"/>
      <c r="J134" s="203"/>
    </row>
    <row r="135" spans="1:10" ht="20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20.25" customHeight="1">
      <c r="A136" s="205" t="s">
        <v>387</v>
      </c>
      <c r="B136" s="205"/>
      <c r="C136" s="205"/>
      <c r="D136" s="205"/>
      <c r="E136" s="205"/>
      <c r="F136" s="205"/>
      <c r="G136" s="205"/>
      <c r="H136" s="205"/>
      <c r="I136" s="205"/>
      <c r="J136" s="205"/>
    </row>
    <row r="137" spans="1:10" ht="20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29.25" customHeight="1">
      <c r="A138" s="203" t="s">
        <v>376</v>
      </c>
      <c r="B138" s="203"/>
      <c r="C138" s="203"/>
      <c r="D138" s="203"/>
      <c r="E138" s="203"/>
      <c r="F138" s="203"/>
      <c r="G138" s="203"/>
      <c r="H138" s="203"/>
      <c r="I138" s="203"/>
      <c r="J138" s="203"/>
    </row>
    <row r="139" spans="1:10" ht="18.75" customHeight="1">
      <c r="A139" s="203"/>
      <c r="B139" s="203"/>
      <c r="C139" s="203"/>
      <c r="D139" s="203"/>
      <c r="E139" s="203"/>
      <c r="F139" s="203"/>
      <c r="G139" s="203"/>
      <c r="H139" s="203"/>
      <c r="I139" s="203"/>
      <c r="J139" s="203"/>
    </row>
    <row r="140" spans="1:10" ht="19.5" customHeight="1">
      <c r="A140" s="205" t="s">
        <v>57</v>
      </c>
      <c r="B140" s="205"/>
      <c r="C140" s="205"/>
      <c r="D140" s="205"/>
      <c r="E140" s="205"/>
      <c r="F140" s="205"/>
      <c r="G140" s="205"/>
      <c r="H140" s="205"/>
      <c r="I140" s="205"/>
      <c r="J140" s="205"/>
    </row>
    <row r="141" spans="1:10" ht="40.5" customHeight="1">
      <c r="A141" s="203" t="s">
        <v>58</v>
      </c>
      <c r="B141" s="203"/>
      <c r="C141" s="203"/>
      <c r="D141" s="203"/>
      <c r="E141" s="203"/>
      <c r="F141" s="203"/>
      <c r="G141" s="203"/>
      <c r="H141" s="203"/>
      <c r="I141" s="203"/>
      <c r="J141" s="203"/>
    </row>
    <row r="142" spans="1:10" ht="22.5" customHeight="1">
      <c r="A142" s="203" t="s">
        <v>37</v>
      </c>
      <c r="B142" s="203"/>
      <c r="C142" s="203"/>
      <c r="D142" s="203"/>
      <c r="E142" s="203"/>
      <c r="F142" s="203"/>
      <c r="G142" s="203"/>
      <c r="H142" s="203"/>
      <c r="I142" s="203"/>
      <c r="J142" s="203"/>
    </row>
    <row r="143" spans="1:10" ht="24" customHeight="1">
      <c r="A143" s="205" t="s">
        <v>59</v>
      </c>
      <c r="B143" s="205"/>
      <c r="C143" s="205"/>
      <c r="D143" s="205"/>
      <c r="E143" s="205"/>
      <c r="F143" s="205"/>
      <c r="G143" s="205"/>
      <c r="H143" s="205"/>
      <c r="I143" s="205"/>
      <c r="J143" s="205"/>
    </row>
    <row r="144" spans="1:10" ht="23.25" customHeight="1">
      <c r="A144" s="203" t="s">
        <v>38</v>
      </c>
      <c r="B144" s="203"/>
      <c r="C144" s="203"/>
      <c r="D144" s="203"/>
      <c r="E144" s="203"/>
      <c r="F144" s="203"/>
      <c r="G144" s="203"/>
      <c r="H144" s="203"/>
      <c r="I144" s="203"/>
      <c r="J144" s="203"/>
    </row>
    <row r="145" spans="1:10" ht="22.5" customHeight="1">
      <c r="A145" s="205" t="s">
        <v>60</v>
      </c>
      <c r="B145" s="205"/>
      <c r="C145" s="205"/>
      <c r="D145" s="205"/>
      <c r="E145" s="205"/>
      <c r="F145" s="205"/>
      <c r="G145" s="205"/>
      <c r="H145" s="205"/>
      <c r="I145" s="205"/>
      <c r="J145" s="205"/>
    </row>
    <row r="146" spans="1:10" ht="25.5" customHeight="1">
      <c r="A146" s="203" t="s">
        <v>388</v>
      </c>
      <c r="B146" s="203"/>
      <c r="C146" s="203"/>
      <c r="D146" s="203"/>
      <c r="E146" s="203"/>
      <c r="F146" s="203"/>
      <c r="G146" s="203"/>
      <c r="H146" s="203"/>
      <c r="I146" s="203"/>
      <c r="J146" s="203"/>
    </row>
    <row r="147" spans="1:10" ht="49.5" customHeight="1">
      <c r="A147" s="203" t="s">
        <v>510</v>
      </c>
      <c r="B147" s="203"/>
      <c r="C147" s="203"/>
      <c r="D147" s="203"/>
      <c r="E147" s="203"/>
      <c r="F147" s="203"/>
      <c r="G147" s="203"/>
      <c r="H147" s="203"/>
      <c r="I147" s="203"/>
      <c r="J147" s="203"/>
    </row>
    <row r="148" spans="1:10" ht="47.25" customHeight="1">
      <c r="A148" s="203" t="s">
        <v>511</v>
      </c>
      <c r="B148" s="203"/>
      <c r="C148" s="203"/>
      <c r="D148" s="203"/>
      <c r="E148" s="203"/>
      <c r="F148" s="203"/>
      <c r="G148" s="203"/>
      <c r="H148" s="203"/>
      <c r="I148" s="203"/>
      <c r="J148" s="203"/>
    </row>
    <row r="149" spans="1:10" ht="1.5" customHeight="1">
      <c r="A149" s="203"/>
      <c r="B149" s="203"/>
      <c r="C149" s="203"/>
      <c r="D149" s="203"/>
      <c r="E149" s="203"/>
      <c r="F149" s="203"/>
      <c r="G149" s="203"/>
      <c r="H149" s="203"/>
      <c r="I149" s="203"/>
      <c r="J149" s="203"/>
    </row>
    <row r="150" spans="1:10" ht="26.25" customHeight="1">
      <c r="A150" s="205" t="s">
        <v>61</v>
      </c>
      <c r="B150" s="205"/>
      <c r="C150" s="205"/>
      <c r="D150" s="205"/>
      <c r="E150" s="205"/>
      <c r="F150" s="205"/>
      <c r="G150" s="205"/>
      <c r="H150" s="205"/>
      <c r="I150" s="205"/>
      <c r="J150" s="205"/>
    </row>
    <row r="151" spans="1:10" ht="52.5" customHeight="1">
      <c r="A151" s="203" t="s">
        <v>39</v>
      </c>
      <c r="B151" s="203"/>
      <c r="C151" s="203"/>
      <c r="D151" s="203"/>
      <c r="E151" s="203"/>
      <c r="F151" s="203"/>
      <c r="G151" s="203"/>
      <c r="H151" s="203"/>
      <c r="I151" s="203"/>
      <c r="J151" s="203"/>
    </row>
    <row r="152" spans="1:10" ht="8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23.25" customHeight="1">
      <c r="A153" s="204" t="s">
        <v>40</v>
      </c>
      <c r="B153" s="204"/>
      <c r="C153" s="204"/>
      <c r="D153" s="204"/>
      <c r="E153" s="204"/>
      <c r="F153" s="204"/>
      <c r="G153" s="204"/>
      <c r="H153" s="204"/>
      <c r="I153" s="204"/>
      <c r="J153" s="204"/>
    </row>
    <row r="154" spans="1:10" ht="22.5" customHeight="1">
      <c r="A154" s="203" t="s">
        <v>222</v>
      </c>
      <c r="B154" s="203"/>
      <c r="C154" s="203"/>
      <c r="D154" s="203"/>
      <c r="E154" s="203"/>
      <c r="F154" s="203"/>
      <c r="G154" s="203"/>
      <c r="H154" s="203"/>
      <c r="I154" s="203"/>
      <c r="J154" s="203"/>
    </row>
    <row r="155" spans="1:10" ht="23.25" customHeight="1">
      <c r="A155" s="205" t="s">
        <v>41</v>
      </c>
      <c r="B155" s="205"/>
      <c r="C155" s="205"/>
      <c r="D155" s="205"/>
      <c r="E155" s="205"/>
      <c r="F155" s="205"/>
      <c r="G155" s="205"/>
      <c r="H155" s="205"/>
      <c r="I155" s="205"/>
      <c r="J155" s="205"/>
    </row>
    <row r="156" spans="1:10" ht="6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.5" customHeight="1">
      <c r="A157" s="203"/>
      <c r="B157" s="203"/>
      <c r="C157" s="203"/>
      <c r="D157" s="203"/>
      <c r="E157" s="203"/>
      <c r="F157" s="203"/>
      <c r="G157" s="203"/>
      <c r="H157" s="203"/>
      <c r="I157" s="203"/>
      <c r="J157" s="203"/>
    </row>
    <row r="158" spans="1:10" ht="15.75" customHeight="1">
      <c r="A158" s="205"/>
      <c r="B158" s="205"/>
      <c r="C158" s="205"/>
      <c r="D158" s="205"/>
      <c r="E158" s="205"/>
      <c r="F158" s="205"/>
      <c r="G158" s="205"/>
      <c r="H158" s="205"/>
      <c r="I158" s="205"/>
      <c r="J158" s="205"/>
    </row>
    <row r="159" spans="1:10" ht="81" customHeight="1" hidden="1">
      <c r="A159" s="202"/>
      <c r="B159" s="202"/>
      <c r="C159" s="202"/>
      <c r="D159" s="202"/>
      <c r="E159" s="202"/>
      <c r="F159" s="202"/>
      <c r="G159" s="202"/>
      <c r="H159" s="202"/>
      <c r="I159" s="202"/>
      <c r="J159" s="202"/>
    </row>
    <row r="160" spans="1:10" ht="61.5" customHeight="1" hidden="1">
      <c r="A160" s="205"/>
      <c r="B160" s="205"/>
      <c r="C160" s="205"/>
      <c r="D160" s="205"/>
      <c r="E160" s="205"/>
      <c r="F160" s="205"/>
      <c r="G160" s="205"/>
      <c r="H160" s="205"/>
      <c r="I160" s="205"/>
      <c r="J160" s="205"/>
    </row>
    <row r="161" spans="1:10" ht="72" customHeight="1" hidden="1">
      <c r="A161" s="202"/>
      <c r="B161" s="202"/>
      <c r="C161" s="202"/>
      <c r="D161" s="202"/>
      <c r="E161" s="202"/>
      <c r="F161" s="202"/>
      <c r="G161" s="202"/>
      <c r="H161" s="202"/>
      <c r="I161" s="202"/>
      <c r="J161" s="202"/>
    </row>
    <row r="162" spans="1:10" ht="60" customHeight="1" hidden="1">
      <c r="A162" s="202"/>
      <c r="B162" s="202"/>
      <c r="C162" s="202"/>
      <c r="D162" s="202"/>
      <c r="E162" s="202"/>
      <c r="F162" s="202"/>
      <c r="G162" s="202"/>
      <c r="H162" s="202"/>
      <c r="I162" s="202"/>
      <c r="J162" s="202"/>
    </row>
    <row r="163" spans="1:10" ht="60.75" customHeight="1">
      <c r="A163" s="203" t="s">
        <v>221</v>
      </c>
      <c r="B163" s="203"/>
      <c r="C163" s="203"/>
      <c r="D163" s="203"/>
      <c r="E163" s="203"/>
      <c r="F163" s="203"/>
      <c r="G163" s="203"/>
      <c r="H163" s="203"/>
      <c r="I163" s="203"/>
      <c r="J163" s="203"/>
    </row>
    <row r="164" spans="1:10" ht="18.75" customHeight="1">
      <c r="A164" s="3"/>
      <c r="B164" s="3"/>
      <c r="C164" s="3"/>
      <c r="D164" s="3"/>
      <c r="E164" s="3"/>
      <c r="F164" s="3"/>
      <c r="G164" s="3"/>
      <c r="H164" s="3"/>
      <c r="I164" s="3"/>
      <c r="J164" s="14" t="s">
        <v>226</v>
      </c>
    </row>
    <row r="165" spans="1:10" ht="15.75">
      <c r="A165" s="203" t="s">
        <v>13</v>
      </c>
      <c r="B165" s="203"/>
      <c r="C165" s="203"/>
      <c r="D165" s="203"/>
      <c r="E165" s="203"/>
      <c r="F165" s="203"/>
      <c r="G165" s="203"/>
      <c r="H165" s="203"/>
      <c r="I165" s="3"/>
      <c r="J165" s="4" t="s">
        <v>398</v>
      </c>
    </row>
    <row r="166" spans="1:10" ht="3.75" customHeight="1">
      <c r="A166" s="3"/>
      <c r="B166" s="3"/>
      <c r="C166" s="3"/>
      <c r="D166" s="3"/>
      <c r="E166" s="3"/>
      <c r="F166" s="3"/>
      <c r="G166" s="3"/>
      <c r="H166" s="3"/>
      <c r="I166" s="3"/>
      <c r="J166" s="4"/>
    </row>
    <row r="167" spans="1:10" ht="15.75">
      <c r="A167" s="203" t="s">
        <v>316</v>
      </c>
      <c r="B167" s="203"/>
      <c r="C167" s="203"/>
      <c r="D167" s="203"/>
      <c r="E167" s="203"/>
      <c r="F167" s="203"/>
      <c r="G167" s="203"/>
      <c r="H167" s="203"/>
      <c r="I167" s="3"/>
      <c r="J167" s="4" t="s">
        <v>398</v>
      </c>
    </row>
    <row r="168" spans="1:10" ht="3.75" customHeight="1">
      <c r="A168" s="3"/>
      <c r="B168" s="3"/>
      <c r="C168" s="3"/>
      <c r="D168" s="3"/>
      <c r="E168" s="3"/>
      <c r="F168" s="3"/>
      <c r="G168" s="3"/>
      <c r="H168" s="3"/>
      <c r="I168" s="3"/>
      <c r="J168" s="4"/>
    </row>
    <row r="169" spans="1:10" ht="15.75">
      <c r="A169" s="203" t="s">
        <v>46</v>
      </c>
      <c r="B169" s="203"/>
      <c r="C169" s="203"/>
      <c r="D169" s="203"/>
      <c r="E169" s="203"/>
      <c r="F169" s="203"/>
      <c r="G169" s="203"/>
      <c r="H169" s="203"/>
      <c r="I169" s="3"/>
      <c r="J169" s="4" t="s">
        <v>398</v>
      </c>
    </row>
    <row r="170" spans="1:10" ht="3" customHeight="1">
      <c r="A170" s="3"/>
      <c r="B170" s="3"/>
      <c r="C170" s="3"/>
      <c r="D170" s="3"/>
      <c r="E170" s="3"/>
      <c r="F170" s="3"/>
      <c r="G170" s="3"/>
      <c r="H170" s="3"/>
      <c r="I170" s="3"/>
      <c r="J170" s="4"/>
    </row>
    <row r="171" spans="1:10" ht="15.75" customHeight="1" hidden="1">
      <c r="A171" s="169"/>
      <c r="B171" s="169"/>
      <c r="C171" s="169"/>
      <c r="D171" s="169"/>
      <c r="E171" s="169"/>
      <c r="F171" s="169"/>
      <c r="G171" s="169"/>
      <c r="H171" s="169"/>
      <c r="I171" s="3"/>
      <c r="J171" s="4" t="s">
        <v>317</v>
      </c>
    </row>
    <row r="172" ht="3" customHeight="1" hidden="1">
      <c r="J172" s="5"/>
    </row>
    <row r="173" spans="1:10" ht="15.75" customHeight="1" hidden="1">
      <c r="A173" s="169"/>
      <c r="B173" s="169"/>
      <c r="C173" s="169"/>
      <c r="D173" s="169"/>
      <c r="E173" s="169"/>
      <c r="F173" s="169"/>
      <c r="G173" s="169"/>
      <c r="H173" s="169"/>
      <c r="I173" s="3"/>
      <c r="J173" s="4" t="s">
        <v>317</v>
      </c>
    </row>
    <row r="174" spans="1:10" ht="13.5" customHeight="1">
      <c r="A174" s="390" t="s">
        <v>512</v>
      </c>
      <c r="B174" s="390"/>
      <c r="C174" s="390"/>
      <c r="D174" s="390"/>
      <c r="E174" s="390"/>
      <c r="F174" s="390"/>
      <c r="G174" s="390"/>
      <c r="H174" s="390"/>
      <c r="J174" s="5" t="s">
        <v>513</v>
      </c>
    </row>
    <row r="175" ht="3" customHeight="1">
      <c r="J175" s="5"/>
    </row>
    <row r="176" ht="3" customHeight="1">
      <c r="J176" s="5"/>
    </row>
    <row r="177" spans="1:10" ht="15.75" customHeight="1">
      <c r="A177" s="169" t="s">
        <v>14</v>
      </c>
      <c r="B177" s="169"/>
      <c r="C177" s="169"/>
      <c r="D177" s="169"/>
      <c r="E177" s="169"/>
      <c r="F177" s="169"/>
      <c r="G177" s="169"/>
      <c r="H177" s="169"/>
      <c r="J177" s="4" t="s">
        <v>398</v>
      </c>
    </row>
    <row r="178" ht="3" customHeight="1"/>
    <row r="179" spans="1:10" ht="32.25" customHeight="1">
      <c r="A179" s="169" t="s">
        <v>318</v>
      </c>
      <c r="B179" s="169"/>
      <c r="C179" s="169"/>
      <c r="D179" s="169"/>
      <c r="E179" s="169"/>
      <c r="F179" s="169"/>
      <c r="G179" s="169"/>
      <c r="H179" s="169"/>
      <c r="I179" s="169"/>
      <c r="J179" s="169"/>
    </row>
    <row r="180" ht="3" customHeight="1"/>
    <row r="181" ht="5.25" customHeight="1"/>
    <row r="182" spans="1:9" ht="45.75" customHeight="1">
      <c r="A182" s="165" t="s">
        <v>319</v>
      </c>
      <c r="B182" s="165"/>
      <c r="C182" s="165"/>
      <c r="D182" s="6"/>
      <c r="E182" s="6"/>
      <c r="F182" s="6"/>
      <c r="G182" s="166" t="s">
        <v>320</v>
      </c>
      <c r="H182" s="166"/>
      <c r="I182" s="166"/>
    </row>
    <row r="185" spans="1:9" ht="18.75" customHeight="1">
      <c r="A185" s="169" t="s">
        <v>514</v>
      </c>
      <c r="B185" s="169"/>
      <c r="C185" s="169"/>
      <c r="D185" s="6"/>
      <c r="E185" s="6"/>
      <c r="F185" s="6"/>
      <c r="G185" s="166"/>
      <c r="H185" s="166"/>
      <c r="I185" s="166"/>
    </row>
    <row r="188" spans="1:3" ht="15.75">
      <c r="A188" s="169"/>
      <c r="B188" s="169"/>
      <c r="C188" s="169"/>
    </row>
  </sheetData>
  <mergeCells count="137">
    <mergeCell ref="A33:J33"/>
    <mergeCell ref="A177:H177"/>
    <mergeCell ref="A171:H171"/>
    <mergeCell ref="A188:C188"/>
    <mergeCell ref="A179:J179"/>
    <mergeCell ref="A182:C182"/>
    <mergeCell ref="G182:I182"/>
    <mergeCell ref="A185:C185"/>
    <mergeCell ref="G185:I185"/>
    <mergeCell ref="A167:H167"/>
    <mergeCell ref="A169:H169"/>
    <mergeCell ref="A173:H173"/>
    <mergeCell ref="B86:F86"/>
    <mergeCell ref="G86:J86"/>
    <mergeCell ref="A165:H165"/>
    <mergeCell ref="B88:F88"/>
    <mergeCell ref="G88:J88"/>
    <mergeCell ref="B89:F89"/>
    <mergeCell ref="G89:J89"/>
    <mergeCell ref="A119:J119"/>
    <mergeCell ref="A64:J64"/>
    <mergeCell ref="A78:J78"/>
    <mergeCell ref="A80:J80"/>
    <mergeCell ref="A67:J67"/>
    <mergeCell ref="A74:J74"/>
    <mergeCell ref="A76:J76"/>
    <mergeCell ref="A71:J71"/>
    <mergeCell ref="A73:J73"/>
    <mergeCell ref="A79:J79"/>
    <mergeCell ref="A46:J46"/>
    <mergeCell ref="E68:G68"/>
    <mergeCell ref="A31:J31"/>
    <mergeCell ref="A34:J34"/>
    <mergeCell ref="A35:J35"/>
    <mergeCell ref="A52:J52"/>
    <mergeCell ref="A54:J54"/>
    <mergeCell ref="A56:J56"/>
    <mergeCell ref="A58:J58"/>
    <mergeCell ref="A53:J53"/>
    <mergeCell ref="A55:J55"/>
    <mergeCell ref="B100:F100"/>
    <mergeCell ref="A82:J82"/>
    <mergeCell ref="A84:J84"/>
    <mergeCell ref="B92:F92"/>
    <mergeCell ref="G92:J92"/>
    <mergeCell ref="A61:J61"/>
    <mergeCell ref="A62:J62"/>
    <mergeCell ref="B87:F87"/>
    <mergeCell ref="G87:J87"/>
    <mergeCell ref="A49:D49"/>
    <mergeCell ref="A50:D50"/>
    <mergeCell ref="A51:D51"/>
    <mergeCell ref="E49:J49"/>
    <mergeCell ref="E50:J50"/>
    <mergeCell ref="E51:J51"/>
    <mergeCell ref="B90:F90"/>
    <mergeCell ref="G90:J90"/>
    <mergeCell ref="B91:F91"/>
    <mergeCell ref="G91:J91"/>
    <mergeCell ref="B93:F93"/>
    <mergeCell ref="G93:J93"/>
    <mergeCell ref="A118:J118"/>
    <mergeCell ref="B103:F103"/>
    <mergeCell ref="B106:F106"/>
    <mergeCell ref="A112:J112"/>
    <mergeCell ref="A114:J114"/>
    <mergeCell ref="A95:J95"/>
    <mergeCell ref="G104:H104"/>
    <mergeCell ref="B101:F101"/>
    <mergeCell ref="B102:F102"/>
    <mergeCell ref="A98:J98"/>
    <mergeCell ref="I106:J106"/>
    <mergeCell ref="I107:J107"/>
    <mergeCell ref="G107:H107"/>
    <mergeCell ref="G105:H105"/>
    <mergeCell ref="I105:J105"/>
    <mergeCell ref="I104:J104"/>
    <mergeCell ref="I100:J100"/>
    <mergeCell ref="G101:H101"/>
    <mergeCell ref="A117:J117"/>
    <mergeCell ref="B104:F104"/>
    <mergeCell ref="A109:J109"/>
    <mergeCell ref="G103:H103"/>
    <mergeCell ref="B105:F105"/>
    <mergeCell ref="A115:J115"/>
    <mergeCell ref="A116:J116"/>
    <mergeCell ref="B107:F107"/>
    <mergeCell ref="I103:J103"/>
    <mergeCell ref="G106:H106"/>
    <mergeCell ref="I101:J101"/>
    <mergeCell ref="G102:H102"/>
    <mergeCell ref="I102:J102"/>
    <mergeCell ref="G100:H100"/>
    <mergeCell ref="A121:J121"/>
    <mergeCell ref="A126:J126"/>
    <mergeCell ref="A122:B122"/>
    <mergeCell ref="A124:B124"/>
    <mergeCell ref="A123:B123"/>
    <mergeCell ref="A125:B125"/>
    <mergeCell ref="C123:E123"/>
    <mergeCell ref="F123:J123"/>
    <mergeCell ref="C124:E124"/>
    <mergeCell ref="C125:E125"/>
    <mergeCell ref="F124:J124"/>
    <mergeCell ref="F125:J125"/>
    <mergeCell ref="A129:J129"/>
    <mergeCell ref="A131:J131"/>
    <mergeCell ref="A132:J132"/>
    <mergeCell ref="A133:J133"/>
    <mergeCell ref="A134:J134"/>
    <mergeCell ref="A136:J136"/>
    <mergeCell ref="A138:J138"/>
    <mergeCell ref="A139:J139"/>
    <mergeCell ref="A143:J143"/>
    <mergeCell ref="A144:J144"/>
    <mergeCell ref="A140:J140"/>
    <mergeCell ref="A141:J141"/>
    <mergeCell ref="A142:J142"/>
    <mergeCell ref="A157:J157"/>
    <mergeCell ref="A162:J162"/>
    <mergeCell ref="A160:J160"/>
    <mergeCell ref="A145:J145"/>
    <mergeCell ref="A146:J146"/>
    <mergeCell ref="A147:J147"/>
    <mergeCell ref="A150:J150"/>
    <mergeCell ref="A148:J148"/>
    <mergeCell ref="A149:J149"/>
    <mergeCell ref="A174:H174"/>
    <mergeCell ref="B32:I32"/>
    <mergeCell ref="A161:J161"/>
    <mergeCell ref="A151:J151"/>
    <mergeCell ref="A163:J163"/>
    <mergeCell ref="A153:J153"/>
    <mergeCell ref="A154:J154"/>
    <mergeCell ref="A155:J155"/>
    <mergeCell ref="A158:J158"/>
    <mergeCell ref="A159:J159"/>
  </mergeCells>
  <printOptions/>
  <pageMargins left="0.5905511811023623" right="0.2362204724409449" top="0.4330708661417323" bottom="0.3937007874015748" header="0.5118110236220472" footer="0.5118110236220472"/>
  <pageSetup horizontalDpi="300" verticalDpi="300" orientation="portrait" paperSize="9" scale="99" r:id="rId1"/>
  <headerFooter alignWithMargins="0">
    <oddFooter>&amp;R&amp;P</oddFooter>
  </headerFooter>
  <rowBreaks count="2" manualBreakCount="2">
    <brk id="44" max="9" man="1"/>
    <brk id="6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39"/>
  <sheetViews>
    <sheetView workbookViewId="0" topLeftCell="A326">
      <selection activeCell="A331" sqref="A331"/>
    </sheetView>
  </sheetViews>
  <sheetFormatPr defaultColWidth="9.00390625" defaultRowHeight="12.75"/>
  <cols>
    <col min="1" max="1" width="4.625" style="43" customWidth="1"/>
    <col min="2" max="2" width="59.875" style="53" customWidth="1"/>
    <col min="3" max="3" width="19.00390625" style="47" customWidth="1"/>
    <col min="4" max="4" width="19.625" style="47" customWidth="1"/>
  </cols>
  <sheetData>
    <row r="1" ht="18.75" thickBot="1">
      <c r="B1" s="111" t="s">
        <v>342</v>
      </c>
    </row>
    <row r="2" spans="1:4" ht="12.75">
      <c r="A2" s="75"/>
      <c r="B2" s="76"/>
      <c r="C2" s="157" t="s">
        <v>217</v>
      </c>
      <c r="D2" s="158"/>
    </row>
    <row r="3" spans="1:4" ht="13.5" thickBot="1">
      <c r="A3" s="81"/>
      <c r="B3" s="37" t="s">
        <v>62</v>
      </c>
      <c r="C3" s="82" t="s">
        <v>399</v>
      </c>
      <c r="D3" s="82" t="s">
        <v>410</v>
      </c>
    </row>
    <row r="4" spans="1:4" ht="13.5" thickBot="1">
      <c r="A4" s="83" t="s">
        <v>63</v>
      </c>
      <c r="B4" s="84" t="s">
        <v>85</v>
      </c>
      <c r="C4" s="85">
        <f>C5+C10+C19+C22+C37</f>
        <v>0</v>
      </c>
      <c r="D4" s="85">
        <f>D5+D10+D19+D22+D37</f>
        <v>2000</v>
      </c>
    </row>
    <row r="5" spans="1:4" ht="12.75">
      <c r="A5" s="57" t="s">
        <v>322</v>
      </c>
      <c r="B5" s="58" t="s">
        <v>86</v>
      </c>
      <c r="C5" s="59">
        <f>C6+C7+C8+C9</f>
        <v>0</v>
      </c>
      <c r="D5" s="59">
        <f>D6+D7+D8+D9</f>
        <v>0</v>
      </c>
    </row>
    <row r="6" spans="1:4" ht="12.75">
      <c r="A6" s="60" t="s">
        <v>87</v>
      </c>
      <c r="B6" s="41" t="s">
        <v>88</v>
      </c>
      <c r="C6" s="61"/>
      <c r="D6" s="61"/>
    </row>
    <row r="7" spans="1:4" ht="12.75">
      <c r="A7" s="62" t="s">
        <v>324</v>
      </c>
      <c r="B7" s="41" t="s">
        <v>89</v>
      </c>
      <c r="C7" s="61"/>
      <c r="D7" s="61"/>
    </row>
    <row r="8" spans="1:4" ht="12.75">
      <c r="A8" s="60" t="s">
        <v>325</v>
      </c>
      <c r="B8" s="41" t="s">
        <v>64</v>
      </c>
      <c r="C8" s="61"/>
      <c r="D8" s="61"/>
    </row>
    <row r="9" spans="1:4" ht="13.5" thickBot="1">
      <c r="A9" s="63" t="s">
        <v>310</v>
      </c>
      <c r="B9" s="64" t="s">
        <v>90</v>
      </c>
      <c r="C9" s="65"/>
      <c r="D9" s="65"/>
    </row>
    <row r="10" spans="1:4" ht="12.75">
      <c r="A10" s="57" t="s">
        <v>328</v>
      </c>
      <c r="B10" s="58" t="s">
        <v>65</v>
      </c>
      <c r="C10" s="59">
        <f>C11+C17+C18</f>
        <v>0</v>
      </c>
      <c r="D10" s="59">
        <f>D11+D17+D18</f>
        <v>2000</v>
      </c>
    </row>
    <row r="11" spans="1:4" ht="12.75">
      <c r="A11" s="62" t="s">
        <v>323</v>
      </c>
      <c r="B11" s="41" t="s">
        <v>91</v>
      </c>
      <c r="C11" s="40">
        <f>SUM(C12:C16)</f>
        <v>0</v>
      </c>
      <c r="D11" s="40">
        <f>SUM(D12:D16)</f>
        <v>2000</v>
      </c>
    </row>
    <row r="12" spans="1:4" ht="22.5">
      <c r="A12" s="62"/>
      <c r="B12" s="41" t="s">
        <v>92</v>
      </c>
      <c r="C12" s="66">
        <v>0</v>
      </c>
      <c r="D12" s="66">
        <v>0</v>
      </c>
    </row>
    <row r="13" spans="1:4" ht="12.75">
      <c r="A13" s="62"/>
      <c r="B13" s="41" t="s">
        <v>93</v>
      </c>
      <c r="C13" s="66">
        <v>0</v>
      </c>
      <c r="D13" s="66">
        <v>0</v>
      </c>
    </row>
    <row r="14" spans="1:4" ht="12.75">
      <c r="A14" s="62"/>
      <c r="B14" s="41" t="s">
        <v>94</v>
      </c>
      <c r="C14" s="66">
        <v>0</v>
      </c>
      <c r="D14" s="66">
        <v>0</v>
      </c>
    </row>
    <row r="15" spans="1:4" ht="12.75">
      <c r="A15" s="62"/>
      <c r="B15" s="41" t="s">
        <v>95</v>
      </c>
      <c r="C15" s="66">
        <v>0</v>
      </c>
      <c r="D15" s="66">
        <v>0</v>
      </c>
    </row>
    <row r="16" spans="1:4" ht="12.75">
      <c r="A16" s="62"/>
      <c r="B16" s="41" t="s">
        <v>96</v>
      </c>
      <c r="C16" s="66">
        <v>0</v>
      </c>
      <c r="D16" s="66">
        <v>2000</v>
      </c>
    </row>
    <row r="17" spans="1:4" ht="12.75">
      <c r="A17" s="60" t="s">
        <v>97</v>
      </c>
      <c r="B17" s="41" t="s">
        <v>98</v>
      </c>
      <c r="C17" s="66"/>
      <c r="D17" s="66"/>
    </row>
    <row r="18" spans="1:4" ht="13.5" thickBot="1">
      <c r="A18" s="63" t="s">
        <v>99</v>
      </c>
      <c r="B18" s="64" t="s">
        <v>345</v>
      </c>
      <c r="C18" s="68"/>
      <c r="D18" s="68"/>
    </row>
    <row r="19" spans="1:4" ht="12.75">
      <c r="A19" s="69" t="s">
        <v>100</v>
      </c>
      <c r="B19" s="58" t="s">
        <v>66</v>
      </c>
      <c r="C19" s="59">
        <f>C20+C21</f>
        <v>0</v>
      </c>
      <c r="D19" s="59">
        <f>D20+D21</f>
        <v>0</v>
      </c>
    </row>
    <row r="20" spans="1:4" ht="12.75">
      <c r="A20" s="62" t="s">
        <v>87</v>
      </c>
      <c r="B20" s="41" t="s">
        <v>101</v>
      </c>
      <c r="C20" s="67"/>
      <c r="D20" s="67"/>
    </row>
    <row r="21" spans="1:4" ht="13.5" thickBot="1">
      <c r="A21" s="63" t="s">
        <v>97</v>
      </c>
      <c r="B21" s="64" t="s">
        <v>102</v>
      </c>
      <c r="C21" s="70"/>
      <c r="D21" s="70"/>
    </row>
    <row r="22" spans="1:4" ht="12.75">
      <c r="A22" s="69" t="s">
        <v>103</v>
      </c>
      <c r="B22" s="58" t="s">
        <v>104</v>
      </c>
      <c r="C22" s="59">
        <f>C23+C24+C25+C36</f>
        <v>0</v>
      </c>
      <c r="D22" s="59">
        <f>D23+D24+D25+D36</f>
        <v>0</v>
      </c>
    </row>
    <row r="23" spans="1:4" ht="12.75">
      <c r="A23" s="62" t="s">
        <v>87</v>
      </c>
      <c r="B23" s="41" t="s">
        <v>105</v>
      </c>
      <c r="C23" s="66"/>
      <c r="D23" s="66"/>
    </row>
    <row r="24" spans="1:4" ht="12.75">
      <c r="A24" s="62" t="s">
        <v>97</v>
      </c>
      <c r="B24" s="41" t="s">
        <v>106</v>
      </c>
      <c r="C24" s="66"/>
      <c r="D24" s="66"/>
    </row>
    <row r="25" spans="1:4" ht="12.75">
      <c r="A25" s="62" t="s">
        <v>99</v>
      </c>
      <c r="B25" s="41" t="s">
        <v>107</v>
      </c>
      <c r="C25" s="66">
        <f>C26+C31</f>
        <v>0</v>
      </c>
      <c r="D25" s="66">
        <f>D26+D31</f>
        <v>0</v>
      </c>
    </row>
    <row r="26" spans="1:4" ht="12.75">
      <c r="A26" s="62"/>
      <c r="B26" s="41" t="s">
        <v>108</v>
      </c>
      <c r="C26" s="66">
        <f>SUM(C27:C30)</f>
        <v>0</v>
      </c>
      <c r="D26" s="66">
        <f>SUM(D27:D30)</f>
        <v>0</v>
      </c>
    </row>
    <row r="27" spans="1:4" ht="12.75">
      <c r="A27" s="62"/>
      <c r="B27" s="41" t="s">
        <v>109</v>
      </c>
      <c r="C27" s="66">
        <v>0</v>
      </c>
      <c r="D27" s="66">
        <v>0</v>
      </c>
    </row>
    <row r="28" spans="1:4" ht="12.75">
      <c r="A28" s="62"/>
      <c r="B28" s="41" t="s">
        <v>110</v>
      </c>
      <c r="C28" s="66"/>
      <c r="D28" s="66"/>
    </row>
    <row r="29" spans="1:4" ht="12.75">
      <c r="A29" s="62"/>
      <c r="B29" s="41" t="s">
        <v>111</v>
      </c>
      <c r="C29" s="66"/>
      <c r="D29" s="66"/>
    </row>
    <row r="30" spans="1:4" ht="12.75">
      <c r="A30" s="62"/>
      <c r="B30" s="41" t="s">
        <v>346</v>
      </c>
      <c r="C30" s="66"/>
      <c r="D30" s="66"/>
    </row>
    <row r="31" spans="1:4" ht="12.75">
      <c r="A31" s="62"/>
      <c r="B31" s="41" t="s">
        <v>133</v>
      </c>
      <c r="C31" s="66">
        <f>SUM(C32:C35)</f>
        <v>0</v>
      </c>
      <c r="D31" s="66">
        <f>SUM(D32:D35)</f>
        <v>0</v>
      </c>
    </row>
    <row r="32" spans="1:4" ht="12.75">
      <c r="A32" s="62"/>
      <c r="B32" s="41" t="s">
        <v>109</v>
      </c>
      <c r="C32" s="66"/>
      <c r="D32" s="66"/>
    </row>
    <row r="33" spans="1:4" ht="12.75">
      <c r="A33" s="62"/>
      <c r="B33" s="41" t="s">
        <v>110</v>
      </c>
      <c r="C33" s="66"/>
      <c r="D33" s="66"/>
    </row>
    <row r="34" spans="1:4" ht="12.75">
      <c r="A34" s="62"/>
      <c r="B34" s="41" t="s">
        <v>111</v>
      </c>
      <c r="C34" s="66"/>
      <c r="D34" s="66"/>
    </row>
    <row r="35" spans="1:4" ht="12.75">
      <c r="A35" s="62"/>
      <c r="B35" s="41" t="s">
        <v>112</v>
      </c>
      <c r="C35" s="66"/>
      <c r="D35" s="66"/>
    </row>
    <row r="36" spans="1:4" ht="13.5" thickBot="1">
      <c r="A36" s="63" t="s">
        <v>310</v>
      </c>
      <c r="B36" s="64" t="s">
        <v>113</v>
      </c>
      <c r="C36" s="68"/>
      <c r="D36" s="68"/>
    </row>
    <row r="37" spans="1:4" ht="12.75">
      <c r="A37" s="69" t="s">
        <v>114</v>
      </c>
      <c r="B37" s="58" t="s">
        <v>115</v>
      </c>
      <c r="C37" s="59">
        <f>C38+C39</f>
        <v>0</v>
      </c>
      <c r="D37" s="59">
        <f>D38+D39</f>
        <v>0</v>
      </c>
    </row>
    <row r="38" spans="1:4" ht="12.75">
      <c r="A38" s="62" t="s">
        <v>87</v>
      </c>
      <c r="B38" s="41" t="s">
        <v>116</v>
      </c>
      <c r="C38" s="66"/>
      <c r="D38" s="66"/>
    </row>
    <row r="39" spans="1:4" ht="13.5" thickBot="1">
      <c r="A39" s="63" t="s">
        <v>97</v>
      </c>
      <c r="B39" s="64" t="s">
        <v>117</v>
      </c>
      <c r="C39" s="68"/>
      <c r="D39" s="68"/>
    </row>
    <row r="40" spans="1:4" ht="12.75">
      <c r="A40" s="57" t="s">
        <v>67</v>
      </c>
      <c r="B40" s="89" t="s">
        <v>118</v>
      </c>
      <c r="C40" s="59">
        <f>C41+C47+C60+C77</f>
        <v>2381.26</v>
      </c>
      <c r="D40" s="59">
        <f>D41+D47+D60+D77</f>
        <v>5512.43</v>
      </c>
    </row>
    <row r="41" spans="1:4" ht="12.75">
      <c r="A41" s="87" t="s">
        <v>322</v>
      </c>
      <c r="B41" s="56" t="s">
        <v>68</v>
      </c>
      <c r="C41" s="88">
        <f>SUM(C42:C46)</f>
        <v>0</v>
      </c>
      <c r="D41" s="88">
        <f>SUM(D42:D46)</f>
        <v>0</v>
      </c>
    </row>
    <row r="42" spans="1:4" ht="12.75">
      <c r="A42" s="60" t="s">
        <v>323</v>
      </c>
      <c r="B42" s="41" t="s">
        <v>69</v>
      </c>
      <c r="C42" s="66">
        <v>0</v>
      </c>
      <c r="D42" s="66">
        <v>0</v>
      </c>
    </row>
    <row r="43" spans="1:4" ht="12.75">
      <c r="A43" s="62" t="s">
        <v>324</v>
      </c>
      <c r="B43" s="41" t="s">
        <v>70</v>
      </c>
      <c r="C43" s="66">
        <v>0</v>
      </c>
      <c r="D43" s="66">
        <v>0</v>
      </c>
    </row>
    <row r="44" spans="1:4" ht="12.75">
      <c r="A44" s="60" t="s">
        <v>325</v>
      </c>
      <c r="B44" s="41" t="s">
        <v>71</v>
      </c>
      <c r="C44" s="66"/>
      <c r="D44" s="66"/>
    </row>
    <row r="45" spans="1:4" ht="12.75">
      <c r="A45" s="62" t="s">
        <v>326</v>
      </c>
      <c r="B45" s="41" t="s">
        <v>72</v>
      </c>
      <c r="C45" s="66"/>
      <c r="D45" s="66"/>
    </row>
    <row r="46" spans="1:4" ht="13.5" thickBot="1">
      <c r="A46" s="71" t="s">
        <v>327</v>
      </c>
      <c r="B46" s="41" t="s">
        <v>73</v>
      </c>
      <c r="C46" s="70"/>
      <c r="D46" s="70"/>
    </row>
    <row r="47" spans="1:4" ht="12.75">
      <c r="A47" s="69" t="s">
        <v>328</v>
      </c>
      <c r="B47" s="58" t="s">
        <v>119</v>
      </c>
      <c r="C47" s="59">
        <f>C48+C53</f>
        <v>0</v>
      </c>
      <c r="D47" s="59">
        <f>D48+D53</f>
        <v>800</v>
      </c>
    </row>
    <row r="48" spans="1:4" ht="12.75">
      <c r="A48" s="62" t="s">
        <v>87</v>
      </c>
      <c r="B48" s="41" t="s">
        <v>120</v>
      </c>
      <c r="C48" s="66">
        <f>C49+C52</f>
        <v>0</v>
      </c>
      <c r="D48" s="66">
        <f>D49+D52</f>
        <v>0</v>
      </c>
    </row>
    <row r="49" spans="1:4" ht="12.75">
      <c r="A49" s="62"/>
      <c r="B49" s="41" t="s">
        <v>121</v>
      </c>
      <c r="C49" s="66">
        <f>SUM(C50:C51)</f>
        <v>0</v>
      </c>
      <c r="D49" s="66">
        <f>SUM(D50:D51)</f>
        <v>0</v>
      </c>
    </row>
    <row r="50" spans="1:4" ht="12.75">
      <c r="A50" s="62"/>
      <c r="B50" s="41" t="s">
        <v>122</v>
      </c>
      <c r="C50" s="66">
        <v>0</v>
      </c>
      <c r="D50" s="66">
        <v>0</v>
      </c>
    </row>
    <row r="51" spans="1:4" ht="12.75">
      <c r="A51" s="62"/>
      <c r="B51" s="41" t="s">
        <v>123</v>
      </c>
      <c r="C51" s="66"/>
      <c r="D51" s="66"/>
    </row>
    <row r="52" spans="1:4" ht="12.75">
      <c r="A52" s="62"/>
      <c r="B52" s="41" t="s">
        <v>124</v>
      </c>
      <c r="C52" s="66"/>
      <c r="D52" s="66"/>
    </row>
    <row r="53" spans="1:4" ht="12.75">
      <c r="A53" s="62" t="s">
        <v>97</v>
      </c>
      <c r="B53" s="39" t="s">
        <v>125</v>
      </c>
      <c r="C53" s="66">
        <f>C54+C57+C58+C59</f>
        <v>0</v>
      </c>
      <c r="D53" s="66">
        <f>D54+D57+D58+D59</f>
        <v>800</v>
      </c>
    </row>
    <row r="54" spans="1:4" ht="12.75">
      <c r="A54" s="60"/>
      <c r="B54" s="39" t="s">
        <v>121</v>
      </c>
      <c r="C54" s="66">
        <f>C55+C56</f>
        <v>0</v>
      </c>
      <c r="D54" s="66">
        <f>D55+D56</f>
        <v>800</v>
      </c>
    </row>
    <row r="55" spans="1:4" ht="12.75">
      <c r="A55" s="62"/>
      <c r="B55" s="41" t="s">
        <v>122</v>
      </c>
      <c r="C55" s="66">
        <v>0</v>
      </c>
      <c r="D55" s="66">
        <v>800</v>
      </c>
    </row>
    <row r="56" spans="1:4" ht="12.75">
      <c r="A56" s="60"/>
      <c r="B56" s="41" t="s">
        <v>123</v>
      </c>
      <c r="C56" s="66"/>
      <c r="D56" s="66"/>
    </row>
    <row r="57" spans="1:4" ht="22.5">
      <c r="A57" s="60"/>
      <c r="B57" s="41" t="s">
        <v>126</v>
      </c>
      <c r="C57" s="66">
        <v>0</v>
      </c>
      <c r="D57" s="66">
        <v>0</v>
      </c>
    </row>
    <row r="58" spans="1:4" ht="12.75">
      <c r="A58" s="60"/>
      <c r="B58" s="41" t="s">
        <v>127</v>
      </c>
      <c r="C58" s="66">
        <v>0</v>
      </c>
      <c r="D58" s="66">
        <v>0</v>
      </c>
    </row>
    <row r="59" spans="1:4" ht="13.5" thickBot="1">
      <c r="A59" s="71"/>
      <c r="B59" s="64" t="s">
        <v>128</v>
      </c>
      <c r="C59" s="68"/>
      <c r="D59" s="68"/>
    </row>
    <row r="60" spans="1:4" ht="12.75">
      <c r="A60" s="69" t="s">
        <v>329</v>
      </c>
      <c r="B60" s="58" t="s">
        <v>129</v>
      </c>
      <c r="C60" s="59">
        <f>C61+C76</f>
        <v>2381.26</v>
      </c>
      <c r="D60" s="59">
        <f>D61+D76</f>
        <v>4574.4800000000005</v>
      </c>
    </row>
    <row r="61" spans="1:4" ht="12.75">
      <c r="A61" s="62" t="s">
        <v>87</v>
      </c>
      <c r="B61" s="41" t="s">
        <v>130</v>
      </c>
      <c r="C61" s="66">
        <f>C72</f>
        <v>2381.26</v>
      </c>
      <c r="D61" s="66">
        <f>D72</f>
        <v>4574.4800000000005</v>
      </c>
    </row>
    <row r="62" spans="1:4" ht="12.75">
      <c r="A62" s="62"/>
      <c r="B62" s="41" t="s">
        <v>108</v>
      </c>
      <c r="C62" s="66">
        <f>SUM(C63:C66)</f>
        <v>0</v>
      </c>
      <c r="D62" s="66">
        <f>SUM(D63:D66)</f>
        <v>0</v>
      </c>
    </row>
    <row r="63" spans="1:4" ht="12.75">
      <c r="A63" s="62"/>
      <c r="B63" s="41" t="s">
        <v>131</v>
      </c>
      <c r="C63" s="66"/>
      <c r="D63" s="66"/>
    </row>
    <row r="64" spans="1:4" ht="12.75">
      <c r="A64" s="62"/>
      <c r="B64" s="41" t="s">
        <v>110</v>
      </c>
      <c r="C64" s="66"/>
      <c r="D64" s="66"/>
    </row>
    <row r="65" spans="1:4" ht="12.75">
      <c r="A65" s="62"/>
      <c r="B65" s="41" t="s">
        <v>111</v>
      </c>
      <c r="C65" s="66"/>
      <c r="D65" s="66"/>
    </row>
    <row r="66" spans="1:4" ht="12.75">
      <c r="A66" s="62"/>
      <c r="B66" s="41" t="s">
        <v>132</v>
      </c>
      <c r="C66" s="66"/>
      <c r="D66" s="66"/>
    </row>
    <row r="67" spans="1:4" ht="12.75">
      <c r="A67" s="62"/>
      <c r="B67" s="41" t="s">
        <v>133</v>
      </c>
      <c r="C67" s="66">
        <f>SUM(C68:C71)</f>
        <v>0</v>
      </c>
      <c r="D67" s="66">
        <f>SUM(D68:D71)</f>
        <v>0</v>
      </c>
    </row>
    <row r="68" spans="1:4" ht="12.75">
      <c r="A68" s="62"/>
      <c r="B68" s="41" t="s">
        <v>131</v>
      </c>
      <c r="C68" s="66"/>
      <c r="D68" s="66"/>
    </row>
    <row r="69" spans="1:4" ht="12.75">
      <c r="A69" s="62"/>
      <c r="B69" s="41" t="s">
        <v>110</v>
      </c>
      <c r="C69" s="66"/>
      <c r="D69" s="66"/>
    </row>
    <row r="70" spans="1:4" ht="12.75">
      <c r="A70" s="62"/>
      <c r="B70" s="41" t="s">
        <v>111</v>
      </c>
      <c r="C70" s="66"/>
      <c r="D70" s="66"/>
    </row>
    <row r="71" spans="1:4" ht="12.75">
      <c r="A71" s="62"/>
      <c r="B71" s="41" t="s">
        <v>132</v>
      </c>
      <c r="C71" s="66"/>
      <c r="D71" s="66"/>
    </row>
    <row r="72" spans="1:4" ht="12.75">
      <c r="A72" s="62"/>
      <c r="B72" s="41" t="s">
        <v>134</v>
      </c>
      <c r="C72" s="66">
        <f>SUM(C73:C75)</f>
        <v>2381.26</v>
      </c>
      <c r="D72" s="66">
        <f>SUM(D73:D75)</f>
        <v>4574.4800000000005</v>
      </c>
    </row>
    <row r="73" spans="1:4" ht="12.75">
      <c r="A73" s="62"/>
      <c r="B73" s="41" t="s">
        <v>135</v>
      </c>
      <c r="C73" s="66">
        <v>2381.26</v>
      </c>
      <c r="D73" s="66">
        <f>157.63+4416.85</f>
        <v>4574.4800000000005</v>
      </c>
    </row>
    <row r="74" spans="1:4" ht="12.75">
      <c r="A74" s="62"/>
      <c r="B74" s="41" t="s">
        <v>136</v>
      </c>
      <c r="C74" s="66"/>
      <c r="D74" s="66"/>
    </row>
    <row r="75" spans="1:4" ht="12.75">
      <c r="A75" s="62"/>
      <c r="B75" s="41" t="s">
        <v>137</v>
      </c>
      <c r="C75" s="66">
        <v>0</v>
      </c>
      <c r="D75" s="66">
        <v>0</v>
      </c>
    </row>
    <row r="76" spans="1:4" ht="13.5" thickBot="1">
      <c r="A76" s="63" t="s">
        <v>97</v>
      </c>
      <c r="B76" s="64" t="s">
        <v>138</v>
      </c>
      <c r="C76" s="68"/>
      <c r="D76" s="68"/>
    </row>
    <row r="77" spans="1:4" ht="13.5" thickBot="1">
      <c r="A77" s="72" t="s">
        <v>103</v>
      </c>
      <c r="B77" s="73" t="s">
        <v>341</v>
      </c>
      <c r="C77" s="74">
        <v>0</v>
      </c>
      <c r="D77" s="74">
        <v>137.95</v>
      </c>
    </row>
    <row r="78" spans="1:4" ht="13.5" thickBot="1">
      <c r="A78" s="78"/>
      <c r="B78" s="79" t="s">
        <v>74</v>
      </c>
      <c r="C78" s="80">
        <f>C40+C4</f>
        <v>2381.26</v>
      </c>
      <c r="D78" s="80">
        <f>D40+D4</f>
        <v>7512.43</v>
      </c>
    </row>
    <row r="79" spans="1:4" ht="12.75">
      <c r="A79" s="154" t="s">
        <v>504</v>
      </c>
      <c r="B79" s="154"/>
      <c r="C79" s="147" t="s">
        <v>401</v>
      </c>
      <c r="D79" s="147"/>
    </row>
    <row r="80" spans="1:4" ht="12.75">
      <c r="A80" s="161" t="s">
        <v>400</v>
      </c>
      <c r="B80" s="161"/>
      <c r="C80" s="147"/>
      <c r="D80" s="147"/>
    </row>
    <row r="81" spans="1:4" ht="12.75">
      <c r="A81" s="148"/>
      <c r="B81" s="146"/>
      <c r="C81" s="147"/>
      <c r="D81" s="147"/>
    </row>
    <row r="82" spans="1:4" ht="12.75">
      <c r="A82" s="148"/>
      <c r="B82" s="146"/>
      <c r="C82" s="147"/>
      <c r="D82" s="147"/>
    </row>
    <row r="83" spans="1:4" ht="12.75">
      <c r="A83" s="148"/>
      <c r="B83" s="146"/>
      <c r="C83" s="147"/>
      <c r="D83" s="147"/>
    </row>
    <row r="84" spans="1:4" ht="12.75">
      <c r="A84" s="148"/>
      <c r="B84" s="146"/>
      <c r="C84" s="147"/>
      <c r="D84" s="147"/>
    </row>
    <row r="85" spans="1:4" ht="12.75">
      <c r="A85" s="148"/>
      <c r="B85" s="146"/>
      <c r="C85" s="147"/>
      <c r="D85" s="147"/>
    </row>
    <row r="86" spans="1:4" ht="12.75">
      <c r="A86" s="148"/>
      <c r="B86" s="146"/>
      <c r="C86" s="147"/>
      <c r="D86" s="147"/>
    </row>
    <row r="87" spans="1:4" ht="12.75">
      <c r="A87" s="148"/>
      <c r="B87" s="146"/>
      <c r="C87" s="147"/>
      <c r="D87" s="147"/>
    </row>
    <row r="88" spans="1:4" ht="12.75">
      <c r="A88" s="148"/>
      <c r="B88" s="146"/>
      <c r="C88" s="147"/>
      <c r="D88" s="147"/>
    </row>
    <row r="89" spans="1:4" ht="12.75">
      <c r="A89" s="148"/>
      <c r="B89" s="146"/>
      <c r="C89" s="147"/>
      <c r="D89" s="147"/>
    </row>
    <row r="90" spans="1:4" ht="12.75">
      <c r="A90" s="148"/>
      <c r="B90" s="146"/>
      <c r="C90" s="147"/>
      <c r="D90" s="147"/>
    </row>
    <row r="91" spans="1:4" ht="12.75">
      <c r="A91" s="148"/>
      <c r="B91" s="146"/>
      <c r="C91" s="147"/>
      <c r="D91" s="147"/>
    </row>
    <row r="92" spans="1:4" ht="12.75">
      <c r="A92" s="148"/>
      <c r="B92" s="146"/>
      <c r="C92" s="147"/>
      <c r="D92" s="147"/>
    </row>
    <row r="93" spans="1:4" ht="12.75">
      <c r="A93" s="148"/>
      <c r="B93" s="146"/>
      <c r="C93" s="147"/>
      <c r="D93" s="147"/>
    </row>
    <row r="94" spans="1:4" ht="12.75">
      <c r="A94" s="148"/>
      <c r="B94" s="146"/>
      <c r="C94" s="147"/>
      <c r="D94" s="147"/>
    </row>
    <row r="95" spans="1:4" ht="12.75">
      <c r="A95" s="148"/>
      <c r="B95" s="146"/>
      <c r="C95" s="147"/>
      <c r="D95" s="147"/>
    </row>
    <row r="96" spans="1:4" ht="12.75">
      <c r="A96" s="148"/>
      <c r="B96" s="146"/>
      <c r="C96" s="147"/>
      <c r="D96" s="147"/>
    </row>
    <row r="97" spans="1:4" ht="12.75">
      <c r="A97" s="148"/>
      <c r="B97" s="146"/>
      <c r="C97" s="147"/>
      <c r="D97" s="147"/>
    </row>
    <row r="98" spans="1:4" ht="12.75">
      <c r="A98" s="148"/>
      <c r="B98" s="146"/>
      <c r="C98" s="147"/>
      <c r="D98" s="147"/>
    </row>
    <row r="99" spans="1:4" ht="12.75">
      <c r="A99" s="148"/>
      <c r="B99" s="146"/>
      <c r="C99" s="147"/>
      <c r="D99" s="147"/>
    </row>
    <row r="100" spans="1:4" ht="12.75">
      <c r="A100" s="148"/>
      <c r="B100" s="146"/>
      <c r="C100" s="147"/>
      <c r="D100" s="147"/>
    </row>
    <row r="101" spans="1:4" ht="12.75">
      <c r="A101" s="148"/>
      <c r="B101" s="146"/>
      <c r="C101" s="147"/>
      <c r="D101" s="147"/>
    </row>
    <row r="102" spans="1:4" ht="12.75">
      <c r="A102" s="148"/>
      <c r="B102" s="146"/>
      <c r="C102" s="147"/>
      <c r="D102" s="147"/>
    </row>
    <row r="103" spans="1:4" ht="12.75">
      <c r="A103" s="148"/>
      <c r="B103" s="146"/>
      <c r="C103" s="147"/>
      <c r="D103" s="147"/>
    </row>
    <row r="104" spans="1:4" ht="12.75">
      <c r="A104" s="148"/>
      <c r="B104" s="146"/>
      <c r="C104" s="147"/>
      <c r="D104" s="147"/>
    </row>
    <row r="105" spans="1:4" ht="12.75">
      <c r="A105" s="148"/>
      <c r="B105" s="146"/>
      <c r="C105" s="147"/>
      <c r="D105" s="147"/>
    </row>
    <row r="106" spans="1:4" ht="12.75">
      <c r="A106" s="148"/>
      <c r="B106" s="146"/>
      <c r="C106" s="147"/>
      <c r="D106" s="147"/>
    </row>
    <row r="107" spans="1:4" ht="12.75">
      <c r="A107" s="148"/>
      <c r="B107" s="146"/>
      <c r="C107" s="147"/>
      <c r="D107" s="147"/>
    </row>
    <row r="108" spans="1:4" ht="12.75">
      <c r="A108" s="148"/>
      <c r="B108" s="146"/>
      <c r="C108" s="147"/>
      <c r="D108" s="147"/>
    </row>
    <row r="109" spans="1:4" ht="12.75">
      <c r="A109" s="148"/>
      <c r="B109" s="146"/>
      <c r="C109" s="147"/>
      <c r="D109" s="147"/>
    </row>
    <row r="110" spans="1:4" ht="12.75">
      <c r="A110" s="148"/>
      <c r="B110" s="146"/>
      <c r="C110" s="147"/>
      <c r="D110" s="147"/>
    </row>
    <row r="111" spans="1:4" ht="12.75">
      <c r="A111" s="148"/>
      <c r="B111" s="146"/>
      <c r="C111" s="147"/>
      <c r="D111" s="147"/>
    </row>
    <row r="112" spans="1:4" ht="12.75">
      <c r="A112" s="148"/>
      <c r="B112" s="146"/>
      <c r="C112" s="147"/>
      <c r="D112" s="147"/>
    </row>
    <row r="113" spans="1:4" ht="12.75">
      <c r="A113" s="148"/>
      <c r="B113" s="146"/>
      <c r="C113" s="147"/>
      <c r="D113" s="147"/>
    </row>
    <row r="114" spans="1:4" ht="12.75">
      <c r="A114" s="148"/>
      <c r="B114" s="146"/>
      <c r="C114" s="147"/>
      <c r="D114" s="147"/>
    </row>
    <row r="115" spans="1:4" ht="12.75">
      <c r="A115" s="148"/>
      <c r="B115" s="146"/>
      <c r="C115" s="147"/>
      <c r="D115" s="147"/>
    </row>
    <row r="116" spans="1:4" ht="12.75">
      <c r="A116" s="148"/>
      <c r="B116" s="146"/>
      <c r="C116" s="147"/>
      <c r="D116" s="147"/>
    </row>
    <row r="117" spans="1:4" ht="12.75">
      <c r="A117" s="148"/>
      <c r="B117" s="146"/>
      <c r="C117" s="147"/>
      <c r="D117" s="147"/>
    </row>
    <row r="118" spans="1:4" ht="12.75">
      <c r="A118" s="148"/>
      <c r="B118" s="146"/>
      <c r="C118" s="147"/>
      <c r="D118" s="147"/>
    </row>
    <row r="119" spans="1:4" ht="12.75">
      <c r="A119" s="148"/>
      <c r="B119" s="146"/>
      <c r="C119" s="147"/>
      <c r="D119" s="147"/>
    </row>
    <row r="120" spans="1:4" ht="12.75">
      <c r="A120" s="148"/>
      <c r="B120" s="146"/>
      <c r="C120" s="147"/>
      <c r="D120" s="147"/>
    </row>
    <row r="121" spans="1:4" ht="12.75">
      <c r="A121" s="148"/>
      <c r="B121" s="146"/>
      <c r="C121" s="147"/>
      <c r="D121" s="147"/>
    </row>
    <row r="122" spans="1:4" ht="12.75">
      <c r="A122" s="148"/>
      <c r="B122" s="146"/>
      <c r="C122" s="147"/>
      <c r="D122" s="147"/>
    </row>
    <row r="123" spans="1:4" ht="12.75">
      <c r="A123" s="148"/>
      <c r="B123" s="146"/>
      <c r="C123" s="147"/>
      <c r="D123" s="147"/>
    </row>
    <row r="124" spans="1:4" ht="12.75">
      <c r="A124" s="148"/>
      <c r="B124" s="146"/>
      <c r="C124" s="147"/>
      <c r="D124" s="147"/>
    </row>
    <row r="125" spans="1:4" ht="12.75">
      <c r="A125" s="148"/>
      <c r="B125" s="146"/>
      <c r="C125" s="147"/>
      <c r="D125" s="147"/>
    </row>
    <row r="126" spans="1:4" ht="12.75">
      <c r="A126" s="148"/>
      <c r="B126" s="146"/>
      <c r="C126" s="147"/>
      <c r="D126" s="147"/>
    </row>
    <row r="127" spans="1:4" ht="12.75">
      <c r="A127" s="148"/>
      <c r="B127" s="146"/>
      <c r="C127" s="147"/>
      <c r="D127" s="147"/>
    </row>
    <row r="128" spans="2:4" ht="16.5" thickBot="1">
      <c r="B128" s="55"/>
      <c r="C128" s="44"/>
      <c r="D128" s="44"/>
    </row>
    <row r="129" spans="1:4" ht="12.75">
      <c r="A129" s="75"/>
      <c r="B129" s="76"/>
      <c r="C129" s="157" t="s">
        <v>217</v>
      </c>
      <c r="D129" s="158"/>
    </row>
    <row r="130" spans="1:4" ht="13.5" thickBot="1">
      <c r="A130" s="81"/>
      <c r="B130" s="37" t="s">
        <v>139</v>
      </c>
      <c r="C130" s="82" t="s">
        <v>399</v>
      </c>
      <c r="D130" s="82" t="s">
        <v>410</v>
      </c>
    </row>
    <row r="131" spans="1:4" ht="12.75">
      <c r="A131" s="69" t="s">
        <v>63</v>
      </c>
      <c r="B131" s="90" t="s">
        <v>75</v>
      </c>
      <c r="C131" s="59">
        <f>SUM(C132:C140)</f>
        <v>2381.26</v>
      </c>
      <c r="D131" s="59">
        <f>SUM(D132:D140)</f>
        <v>7512.43</v>
      </c>
    </row>
    <row r="132" spans="1:4" ht="12.75">
      <c r="A132" s="91" t="s">
        <v>322</v>
      </c>
      <c r="B132" s="38" t="s">
        <v>76</v>
      </c>
      <c r="C132" s="66">
        <v>1000</v>
      </c>
      <c r="D132" s="66">
        <v>1000</v>
      </c>
    </row>
    <row r="133" spans="1:4" ht="22.5">
      <c r="A133" s="91" t="s">
        <v>328</v>
      </c>
      <c r="B133" s="38" t="s">
        <v>77</v>
      </c>
      <c r="C133" s="66"/>
      <c r="D133" s="66"/>
    </row>
    <row r="134" spans="1:4" ht="12.75">
      <c r="A134" s="91" t="s">
        <v>100</v>
      </c>
      <c r="B134" s="38" t="s">
        <v>78</v>
      </c>
      <c r="C134" s="67"/>
      <c r="D134" s="67"/>
    </row>
    <row r="135" spans="1:4" ht="12.75">
      <c r="A135" s="91" t="s">
        <v>103</v>
      </c>
      <c r="B135" s="38" t="s">
        <v>403</v>
      </c>
      <c r="C135" s="66">
        <v>0</v>
      </c>
      <c r="D135" s="66">
        <v>0</v>
      </c>
    </row>
    <row r="136" spans="1:4" ht="12.75">
      <c r="A136" s="91" t="s">
        <v>114</v>
      </c>
      <c r="B136" s="45" t="s">
        <v>140</v>
      </c>
      <c r="C136" s="66">
        <v>0</v>
      </c>
      <c r="D136" s="66">
        <v>0</v>
      </c>
    </row>
    <row r="137" spans="1:4" ht="12.75">
      <c r="A137" s="91" t="s">
        <v>141</v>
      </c>
      <c r="B137" s="38" t="s">
        <v>79</v>
      </c>
      <c r="C137" s="66"/>
      <c r="D137" s="66"/>
    </row>
    <row r="138" spans="1:4" ht="12.75">
      <c r="A138" s="91" t="s">
        <v>351</v>
      </c>
      <c r="B138" s="38" t="s">
        <v>347</v>
      </c>
      <c r="C138" s="66">
        <v>0</v>
      </c>
      <c r="D138" s="66">
        <f>C138+C139</f>
        <v>1381.26</v>
      </c>
    </row>
    <row r="139" spans="1:4" ht="12.75">
      <c r="A139" s="91" t="s">
        <v>313</v>
      </c>
      <c r="B139" s="38" t="s">
        <v>142</v>
      </c>
      <c r="C139" s="66">
        <f>C237</f>
        <v>1381.26</v>
      </c>
      <c r="D139" s="66">
        <f>D237</f>
        <v>5131.17</v>
      </c>
    </row>
    <row r="140" spans="1:4" ht="23.25" thickBot="1">
      <c r="A140" s="92" t="s">
        <v>143</v>
      </c>
      <c r="B140" s="93" t="s">
        <v>80</v>
      </c>
      <c r="C140" s="68"/>
      <c r="D140" s="68"/>
    </row>
    <row r="141" spans="1:4" ht="22.5">
      <c r="A141" s="83" t="s">
        <v>67</v>
      </c>
      <c r="B141" s="86" t="s">
        <v>340</v>
      </c>
      <c r="C141" s="85">
        <f>C142+C150+C157+C176</f>
        <v>0</v>
      </c>
      <c r="D141" s="85">
        <f>D142+D150+D157+D176</f>
        <v>0</v>
      </c>
    </row>
    <row r="142" spans="1:4" ht="12.75">
      <c r="A142" s="91" t="s">
        <v>227</v>
      </c>
      <c r="B142" s="42" t="s">
        <v>144</v>
      </c>
      <c r="C142" s="67">
        <f>C143+C144+C147</f>
        <v>0</v>
      </c>
      <c r="D142" s="67">
        <f>D143+D144+D147</f>
        <v>0</v>
      </c>
    </row>
    <row r="143" spans="1:4" ht="12.75">
      <c r="A143" s="62" t="s">
        <v>323</v>
      </c>
      <c r="B143" s="41" t="s">
        <v>48</v>
      </c>
      <c r="C143" s="66"/>
      <c r="D143" s="66"/>
    </row>
    <row r="144" spans="1:4" ht="12.75">
      <c r="A144" s="62" t="s">
        <v>97</v>
      </c>
      <c r="B144" s="41" t="s">
        <v>49</v>
      </c>
      <c r="C144" s="66">
        <f>C145+C146</f>
        <v>0</v>
      </c>
      <c r="D144" s="66">
        <f>D145+D146</f>
        <v>0</v>
      </c>
    </row>
    <row r="145" spans="1:4" ht="12.75">
      <c r="A145" s="62"/>
      <c r="B145" s="41" t="s">
        <v>50</v>
      </c>
      <c r="C145" s="67"/>
      <c r="D145" s="67"/>
    </row>
    <row r="146" spans="1:4" ht="12.75">
      <c r="A146" s="62"/>
      <c r="B146" s="41" t="s">
        <v>51</v>
      </c>
      <c r="C146" s="66"/>
      <c r="D146" s="66"/>
    </row>
    <row r="147" spans="1:4" ht="12.75">
      <c r="A147" s="62" t="s">
        <v>99</v>
      </c>
      <c r="B147" s="41" t="s">
        <v>147</v>
      </c>
      <c r="C147" s="66">
        <f>C148+C149</f>
        <v>0</v>
      </c>
      <c r="D147" s="66">
        <f>D148+D149</f>
        <v>0</v>
      </c>
    </row>
    <row r="148" spans="1:4" ht="12.75">
      <c r="A148" s="62"/>
      <c r="B148" s="41" t="s">
        <v>145</v>
      </c>
      <c r="C148" s="67"/>
      <c r="D148" s="67"/>
    </row>
    <row r="149" spans="1:4" ht="13.5" thickBot="1">
      <c r="A149" s="63"/>
      <c r="B149" s="64" t="s">
        <v>146</v>
      </c>
      <c r="C149" s="68"/>
      <c r="D149" s="68"/>
    </row>
    <row r="150" spans="1:4" ht="12.75">
      <c r="A150" s="69" t="s">
        <v>148</v>
      </c>
      <c r="B150" s="90" t="s">
        <v>149</v>
      </c>
      <c r="C150" s="59">
        <f>C151+C152</f>
        <v>0</v>
      </c>
      <c r="D150" s="59">
        <f>D151+D152</f>
        <v>0</v>
      </c>
    </row>
    <row r="151" spans="1:4" ht="12.75">
      <c r="A151" s="62" t="s">
        <v>323</v>
      </c>
      <c r="B151" s="41" t="s">
        <v>150</v>
      </c>
      <c r="C151" s="66">
        <v>0</v>
      </c>
      <c r="D151" s="66">
        <v>0</v>
      </c>
    </row>
    <row r="152" spans="1:4" ht="12.75">
      <c r="A152" s="62" t="s">
        <v>97</v>
      </c>
      <c r="B152" s="41" t="s">
        <v>151</v>
      </c>
      <c r="C152" s="149">
        <f>SUM(C153:C156)</f>
        <v>0</v>
      </c>
      <c r="D152" s="149">
        <f>SUM(D153:D156)</f>
        <v>0</v>
      </c>
    </row>
    <row r="153" spans="1:4" ht="12.75">
      <c r="A153" s="62"/>
      <c r="B153" s="41" t="s">
        <v>152</v>
      </c>
      <c r="C153" s="66"/>
      <c r="D153" s="66"/>
    </row>
    <row r="154" spans="1:4" ht="12.75">
      <c r="A154" s="62"/>
      <c r="B154" s="41" t="s">
        <v>153</v>
      </c>
      <c r="C154" s="66"/>
      <c r="D154" s="66"/>
    </row>
    <row r="155" spans="1:4" ht="12.75">
      <c r="A155" s="62"/>
      <c r="B155" s="41" t="s">
        <v>154</v>
      </c>
      <c r="C155" s="67"/>
      <c r="D155" s="67"/>
    </row>
    <row r="156" spans="1:4" ht="13.5" thickBot="1">
      <c r="A156" s="63"/>
      <c r="B156" s="64" t="s">
        <v>155</v>
      </c>
      <c r="C156" s="68"/>
      <c r="D156" s="68"/>
    </row>
    <row r="157" spans="1:4" ht="12.75">
      <c r="A157" s="69" t="s">
        <v>100</v>
      </c>
      <c r="B157" s="90" t="s">
        <v>156</v>
      </c>
      <c r="C157" s="59">
        <f>C158+C163+C175</f>
        <v>0</v>
      </c>
      <c r="D157" s="59">
        <f>D158+D163+D175</f>
        <v>0</v>
      </c>
    </row>
    <row r="158" spans="1:4" ht="12.75">
      <c r="A158" s="62" t="s">
        <v>87</v>
      </c>
      <c r="B158" s="41" t="s">
        <v>150</v>
      </c>
      <c r="C158" s="66">
        <f>C159+C162</f>
        <v>0</v>
      </c>
      <c r="D158" s="66">
        <f>D159+D162</f>
        <v>0</v>
      </c>
    </row>
    <row r="159" spans="1:4" ht="12.75">
      <c r="A159" s="62"/>
      <c r="B159" s="41" t="s">
        <v>157</v>
      </c>
      <c r="C159" s="66">
        <f>C160+C161</f>
        <v>0</v>
      </c>
      <c r="D159" s="66">
        <f>D160+D161</f>
        <v>0</v>
      </c>
    </row>
    <row r="160" spans="1:4" ht="12.75">
      <c r="A160" s="62"/>
      <c r="B160" s="41" t="s">
        <v>122</v>
      </c>
      <c r="C160" s="66"/>
      <c r="D160" s="66"/>
    </row>
    <row r="161" spans="1:4" ht="12.75">
      <c r="A161" s="62"/>
      <c r="B161" s="41" t="s">
        <v>123</v>
      </c>
      <c r="C161" s="66">
        <v>0</v>
      </c>
      <c r="D161" s="66">
        <v>0</v>
      </c>
    </row>
    <row r="162" spans="1:4" ht="12.75">
      <c r="A162" s="62"/>
      <c r="B162" s="41" t="s">
        <v>124</v>
      </c>
      <c r="C162" s="66"/>
      <c r="D162" s="66"/>
    </row>
    <row r="163" spans="1:4" ht="12.75">
      <c r="A163" s="62" t="s">
        <v>97</v>
      </c>
      <c r="B163" s="41" t="s">
        <v>151</v>
      </c>
      <c r="C163" s="66">
        <f>SUM(C164:C167,C170:C174)</f>
        <v>0</v>
      </c>
      <c r="D163" s="66">
        <f>SUM(D164:D167,D170:D174)</f>
        <v>0</v>
      </c>
    </row>
    <row r="164" spans="1:4" ht="12.75">
      <c r="A164" s="62"/>
      <c r="B164" s="41" t="s">
        <v>152</v>
      </c>
      <c r="C164" s="66"/>
      <c r="D164" s="66"/>
    </row>
    <row r="165" spans="1:4" ht="12.75">
      <c r="A165" s="62"/>
      <c r="B165" s="41" t="s">
        <v>153</v>
      </c>
      <c r="C165" s="66"/>
      <c r="D165" s="66"/>
    </row>
    <row r="166" spans="1:4" ht="12.75">
      <c r="A166" s="62"/>
      <c r="B166" s="41" t="s">
        <v>154</v>
      </c>
      <c r="C166" s="66"/>
      <c r="D166" s="66"/>
    </row>
    <row r="167" spans="1:4" ht="12.75">
      <c r="A167" s="62"/>
      <c r="B167" s="41" t="s">
        <v>158</v>
      </c>
      <c r="C167" s="66">
        <f>C168+C169</f>
        <v>0</v>
      </c>
      <c r="D167" s="66">
        <f>D168+D169</f>
        <v>0</v>
      </c>
    </row>
    <row r="168" spans="1:4" ht="12.75">
      <c r="A168" s="62"/>
      <c r="B168" s="41" t="s">
        <v>122</v>
      </c>
      <c r="C168" s="66">
        <v>0</v>
      </c>
      <c r="D168" s="66">
        <v>0</v>
      </c>
    </row>
    <row r="169" spans="1:4" ht="12.75">
      <c r="A169" s="62"/>
      <c r="B169" s="41" t="s">
        <v>123</v>
      </c>
      <c r="C169" s="66"/>
      <c r="D169" s="66"/>
    </row>
    <row r="170" spans="1:4" ht="12.75">
      <c r="A170" s="62"/>
      <c r="B170" s="41" t="s">
        <v>159</v>
      </c>
      <c r="C170" s="66"/>
      <c r="D170" s="66"/>
    </row>
    <row r="171" spans="1:4" ht="12.75">
      <c r="A171" s="62"/>
      <c r="B171" s="41" t="s">
        <v>160</v>
      </c>
      <c r="C171" s="66"/>
      <c r="D171" s="66"/>
    </row>
    <row r="172" spans="1:4" ht="12.75">
      <c r="A172" s="62"/>
      <c r="B172" s="41" t="s">
        <v>161</v>
      </c>
      <c r="C172" s="66">
        <v>0</v>
      </c>
      <c r="D172" s="66">
        <v>0</v>
      </c>
    </row>
    <row r="173" spans="1:4" ht="12.75">
      <c r="A173" s="62"/>
      <c r="B173" s="41" t="s">
        <v>162</v>
      </c>
      <c r="C173" s="66">
        <v>0</v>
      </c>
      <c r="D173" s="66">
        <v>0</v>
      </c>
    </row>
    <row r="174" spans="1:4" ht="12.75">
      <c r="A174" s="62"/>
      <c r="B174" s="41" t="s">
        <v>163</v>
      </c>
      <c r="C174" s="66">
        <v>0</v>
      </c>
      <c r="D174" s="66">
        <v>0</v>
      </c>
    </row>
    <row r="175" spans="1:4" ht="13.5" thickBot="1">
      <c r="A175" s="63" t="s">
        <v>99</v>
      </c>
      <c r="B175" s="64" t="s">
        <v>164</v>
      </c>
      <c r="C175" s="68">
        <v>0</v>
      </c>
      <c r="D175" s="68">
        <v>0</v>
      </c>
    </row>
    <row r="176" spans="1:4" ht="12.75">
      <c r="A176" s="69" t="s">
        <v>103</v>
      </c>
      <c r="B176" s="90" t="s">
        <v>165</v>
      </c>
      <c r="C176" s="94">
        <f>C177+C178</f>
        <v>0</v>
      </c>
      <c r="D176" s="94">
        <f>D177+D178</f>
        <v>0</v>
      </c>
    </row>
    <row r="177" spans="1:4" ht="22.5">
      <c r="A177" s="62" t="s">
        <v>87</v>
      </c>
      <c r="B177" s="46" t="s">
        <v>166</v>
      </c>
      <c r="C177" s="66"/>
      <c r="D177" s="66"/>
    </row>
    <row r="178" spans="1:4" ht="12.75">
      <c r="A178" s="62" t="s">
        <v>97</v>
      </c>
      <c r="B178" s="41" t="s">
        <v>167</v>
      </c>
      <c r="C178" s="66">
        <f>C179+C180</f>
        <v>0</v>
      </c>
      <c r="D178" s="66">
        <f>D179+D180</f>
        <v>0</v>
      </c>
    </row>
    <row r="179" spans="1:4" ht="12.75">
      <c r="A179" s="62"/>
      <c r="B179" s="41" t="s">
        <v>145</v>
      </c>
      <c r="C179" s="66"/>
      <c r="D179" s="66"/>
    </row>
    <row r="180" spans="1:4" ht="13.5" thickBot="1">
      <c r="A180" s="63"/>
      <c r="B180" s="64" t="s">
        <v>146</v>
      </c>
      <c r="C180" s="68"/>
      <c r="D180" s="68"/>
    </row>
    <row r="181" spans="1:4" ht="13.5" thickBot="1">
      <c r="A181" s="78"/>
      <c r="B181" s="79" t="s">
        <v>81</v>
      </c>
      <c r="C181" s="80">
        <f>C141+C131</f>
        <v>2381.26</v>
      </c>
      <c r="D181" s="80">
        <f>D141+D131</f>
        <v>7512.43</v>
      </c>
    </row>
    <row r="182" spans="1:3" ht="12.75">
      <c r="A182" s="154" t="s">
        <v>504</v>
      </c>
      <c r="B182" s="154"/>
      <c r="C182" s="147" t="s">
        <v>401</v>
      </c>
    </row>
    <row r="183" spans="1:4" ht="12.75">
      <c r="A183" s="161" t="s">
        <v>400</v>
      </c>
      <c r="B183" s="161"/>
      <c r="C183" s="147"/>
      <c r="D183" s="152"/>
    </row>
    <row r="184" spans="1:3" ht="12.75">
      <c r="A184" s="150"/>
      <c r="B184" s="150"/>
      <c r="C184" s="147"/>
    </row>
    <row r="185" ht="13.5" thickBot="1"/>
    <row r="186" spans="1:4" ht="18">
      <c r="A186" s="104"/>
      <c r="B186" s="114" t="s">
        <v>343</v>
      </c>
      <c r="C186" s="105"/>
      <c r="D186" s="106"/>
    </row>
    <row r="187" spans="1:4" ht="15.75">
      <c r="A187" s="112"/>
      <c r="B187" s="115" t="s">
        <v>344</v>
      </c>
      <c r="C187" s="54"/>
      <c r="D187" s="113"/>
    </row>
    <row r="188" spans="1:4" ht="12.75">
      <c r="A188" s="107"/>
      <c r="B188" s="48"/>
      <c r="C188" s="155" t="s">
        <v>82</v>
      </c>
      <c r="D188" s="156"/>
    </row>
    <row r="189" spans="1:4" ht="12.75">
      <c r="A189" s="108"/>
      <c r="B189" s="36" t="s">
        <v>321</v>
      </c>
      <c r="C189" s="77" t="s">
        <v>399</v>
      </c>
      <c r="D189" s="77" t="s">
        <v>410</v>
      </c>
    </row>
    <row r="190" spans="1:4" ht="12.75">
      <c r="A190" s="95" t="s">
        <v>63</v>
      </c>
      <c r="B190" s="49" t="s">
        <v>168</v>
      </c>
      <c r="C190" s="96">
        <f>SUM(C192:C195)</f>
        <v>1800</v>
      </c>
      <c r="D190" s="96">
        <f>SUM(D192:D195)</f>
        <v>3180</v>
      </c>
    </row>
    <row r="191" spans="1:4" ht="12.75">
      <c r="A191" s="95"/>
      <c r="B191" s="50" t="s">
        <v>169</v>
      </c>
      <c r="C191" s="97"/>
      <c r="D191" s="97"/>
    </row>
    <row r="192" spans="1:4" ht="12.75">
      <c r="A192" s="98" t="s">
        <v>322</v>
      </c>
      <c r="B192" s="51" t="s">
        <v>170</v>
      </c>
      <c r="C192" s="97">
        <v>1800</v>
      </c>
      <c r="D192" s="97">
        <v>3180</v>
      </c>
    </row>
    <row r="193" spans="1:4" ht="22.5">
      <c r="A193" s="98" t="s">
        <v>328</v>
      </c>
      <c r="B193" s="51" t="s">
        <v>171</v>
      </c>
      <c r="C193" s="97">
        <v>0</v>
      </c>
      <c r="D193" s="97">
        <v>0</v>
      </c>
    </row>
    <row r="194" spans="1:4" ht="12.75">
      <c r="A194" s="99" t="s">
        <v>329</v>
      </c>
      <c r="B194" s="41" t="s">
        <v>52</v>
      </c>
      <c r="C194" s="97"/>
      <c r="D194" s="97"/>
    </row>
    <row r="195" spans="1:4" ht="12.75">
      <c r="A195" s="99" t="s">
        <v>103</v>
      </c>
      <c r="B195" s="41" t="s">
        <v>172</v>
      </c>
      <c r="C195" s="67"/>
      <c r="D195" s="67"/>
    </row>
    <row r="196" spans="1:4" ht="12.75">
      <c r="A196" s="102" t="s">
        <v>67</v>
      </c>
      <c r="B196" s="42" t="s">
        <v>173</v>
      </c>
      <c r="C196" s="67">
        <f>SUM(C197:C200,C202:C205)</f>
        <v>1608.74</v>
      </c>
      <c r="D196" s="67">
        <f>SUM(D197:D200,D202:D205)</f>
        <v>2438.83</v>
      </c>
    </row>
    <row r="197" spans="1:4" ht="12.75">
      <c r="A197" s="99" t="s">
        <v>322</v>
      </c>
      <c r="B197" s="41" t="s">
        <v>174</v>
      </c>
      <c r="C197" s="66">
        <v>0</v>
      </c>
      <c r="D197" s="66">
        <v>0</v>
      </c>
    </row>
    <row r="198" spans="1:4" ht="12.75">
      <c r="A198" s="99" t="s">
        <v>328</v>
      </c>
      <c r="B198" s="41" t="s">
        <v>175</v>
      </c>
      <c r="C198" s="66">
        <v>30.74</v>
      </c>
      <c r="D198" s="66">
        <f>1235.91+100</f>
        <v>1335.91</v>
      </c>
    </row>
    <row r="199" spans="1:4" ht="12.75">
      <c r="A199" s="99" t="s">
        <v>329</v>
      </c>
      <c r="B199" s="41" t="s">
        <v>83</v>
      </c>
      <c r="C199" s="66">
        <v>578</v>
      </c>
      <c r="D199" s="66">
        <v>1070.92</v>
      </c>
    </row>
    <row r="200" spans="1:4" ht="12.75">
      <c r="A200" s="99" t="s">
        <v>330</v>
      </c>
      <c r="B200" s="41" t="s">
        <v>53</v>
      </c>
      <c r="C200" s="66">
        <v>0</v>
      </c>
      <c r="D200" s="66">
        <v>0</v>
      </c>
    </row>
    <row r="201" spans="1:4" ht="12.75">
      <c r="A201" s="99"/>
      <c r="B201" s="41" t="s">
        <v>176</v>
      </c>
      <c r="C201" s="66">
        <v>0</v>
      </c>
      <c r="D201" s="66">
        <v>0</v>
      </c>
    </row>
    <row r="202" spans="1:4" ht="12.75">
      <c r="A202" s="99" t="s">
        <v>336</v>
      </c>
      <c r="B202" s="41" t="s">
        <v>84</v>
      </c>
      <c r="C202" s="66">
        <v>0</v>
      </c>
      <c r="D202" s="66">
        <v>0</v>
      </c>
    </row>
    <row r="203" spans="1:4" ht="12.75">
      <c r="A203" s="99" t="s">
        <v>339</v>
      </c>
      <c r="B203" s="41" t="s">
        <v>177</v>
      </c>
      <c r="C203" s="66">
        <v>0</v>
      </c>
      <c r="D203" s="66">
        <v>0</v>
      </c>
    </row>
    <row r="204" spans="1:4" ht="12.75">
      <c r="A204" s="99" t="s">
        <v>351</v>
      </c>
      <c r="B204" s="41" t="s">
        <v>178</v>
      </c>
      <c r="C204" s="66">
        <v>1000</v>
      </c>
      <c r="D204" s="66">
        <v>32</v>
      </c>
    </row>
    <row r="205" spans="1:4" ht="12.75">
      <c r="A205" s="99" t="s">
        <v>313</v>
      </c>
      <c r="B205" s="41" t="s">
        <v>216</v>
      </c>
      <c r="C205" s="66"/>
      <c r="D205" s="66"/>
    </row>
    <row r="206" spans="1:4" ht="12.75">
      <c r="A206" s="100"/>
      <c r="B206" s="52" t="s">
        <v>179</v>
      </c>
      <c r="C206" s="101">
        <f>C190-C196</f>
        <v>191.26</v>
      </c>
      <c r="D206" s="101">
        <f>D190-D196</f>
        <v>741.1700000000001</v>
      </c>
    </row>
    <row r="207" spans="1:4" ht="12.75">
      <c r="A207" s="102" t="s">
        <v>180</v>
      </c>
      <c r="B207" s="42" t="s">
        <v>181</v>
      </c>
      <c r="C207" s="67">
        <f>SUM(C208:C210)</f>
        <v>1520</v>
      </c>
      <c r="D207" s="67">
        <f>SUM(D208:D210)</f>
        <v>4390</v>
      </c>
    </row>
    <row r="208" spans="1:4" ht="12.75">
      <c r="A208" s="99" t="s">
        <v>227</v>
      </c>
      <c r="B208" s="41" t="s">
        <v>182</v>
      </c>
      <c r="C208" s="66"/>
      <c r="D208" s="66"/>
    </row>
    <row r="209" spans="1:4" ht="12.75">
      <c r="A209" s="99" t="s">
        <v>148</v>
      </c>
      <c r="B209" s="41" t="s">
        <v>183</v>
      </c>
      <c r="C209" s="66"/>
      <c r="D209" s="66">
        <v>4390</v>
      </c>
    </row>
    <row r="210" spans="1:4" ht="12.75">
      <c r="A210" s="99" t="s">
        <v>100</v>
      </c>
      <c r="B210" s="41" t="s">
        <v>184</v>
      </c>
      <c r="C210" s="66">
        <v>1520</v>
      </c>
      <c r="D210" s="66">
        <v>0</v>
      </c>
    </row>
    <row r="211" spans="1:4" ht="12.75">
      <c r="A211" s="102" t="s">
        <v>185</v>
      </c>
      <c r="B211" s="42" t="s">
        <v>186</v>
      </c>
      <c r="C211" s="67">
        <f>SUM(C212:C214)</f>
        <v>300</v>
      </c>
      <c r="D211" s="67">
        <f>SUM(D212:D214)</f>
        <v>0</v>
      </c>
    </row>
    <row r="212" spans="1:4" ht="12.75">
      <c r="A212" s="99" t="s">
        <v>227</v>
      </c>
      <c r="B212" s="41" t="s">
        <v>187</v>
      </c>
      <c r="C212" s="66"/>
      <c r="D212" s="66"/>
    </row>
    <row r="213" spans="1:4" ht="12.75">
      <c r="A213" s="99" t="s">
        <v>148</v>
      </c>
      <c r="B213" s="41" t="s">
        <v>188</v>
      </c>
      <c r="C213" s="66"/>
      <c r="D213" s="66"/>
    </row>
    <row r="214" spans="1:4" ht="12.75">
      <c r="A214" s="99" t="s">
        <v>100</v>
      </c>
      <c r="B214" s="41" t="s">
        <v>189</v>
      </c>
      <c r="C214" s="66">
        <v>300</v>
      </c>
      <c r="D214" s="66">
        <v>0</v>
      </c>
    </row>
    <row r="215" spans="1:4" ht="12.75">
      <c r="A215" s="100" t="s">
        <v>190</v>
      </c>
      <c r="B215" s="52" t="s">
        <v>54</v>
      </c>
      <c r="C215" s="101">
        <f>C206+C207-C211</f>
        <v>1411.26</v>
      </c>
      <c r="D215" s="101">
        <f>D206+D207-D211</f>
        <v>5131.17</v>
      </c>
    </row>
    <row r="216" spans="1:4" ht="12.75">
      <c r="A216" s="102" t="s">
        <v>191</v>
      </c>
      <c r="B216" s="42" t="s">
        <v>192</v>
      </c>
      <c r="C216" s="67">
        <f>C217+C219+C221+C222+C223</f>
        <v>0</v>
      </c>
      <c r="D216" s="67">
        <f>D217+D219+D221+D222+D223</f>
        <v>0</v>
      </c>
    </row>
    <row r="217" spans="1:4" ht="12.75">
      <c r="A217" s="99" t="s">
        <v>227</v>
      </c>
      <c r="B217" s="41" t="s">
        <v>193</v>
      </c>
      <c r="C217" s="66"/>
      <c r="D217" s="66"/>
    </row>
    <row r="218" spans="1:4" ht="12.75">
      <c r="A218" s="99"/>
      <c r="B218" s="41" t="s">
        <v>169</v>
      </c>
      <c r="C218" s="66"/>
      <c r="D218" s="66"/>
    </row>
    <row r="219" spans="1:4" ht="12.75">
      <c r="A219" s="99" t="s">
        <v>148</v>
      </c>
      <c r="B219" s="41" t="s">
        <v>194</v>
      </c>
      <c r="C219" s="66">
        <v>0</v>
      </c>
      <c r="D219" s="66">
        <v>0</v>
      </c>
    </row>
    <row r="220" spans="1:4" ht="12.75">
      <c r="A220" s="99"/>
      <c r="B220" s="41" t="s">
        <v>169</v>
      </c>
      <c r="C220" s="67"/>
      <c r="D220" s="67"/>
    </row>
    <row r="221" spans="1:4" ht="12.75">
      <c r="A221" s="99" t="s">
        <v>100</v>
      </c>
      <c r="B221" s="41" t="s">
        <v>195</v>
      </c>
      <c r="C221" s="66"/>
      <c r="D221" s="66"/>
    </row>
    <row r="222" spans="1:4" ht="12.75">
      <c r="A222" s="99" t="s">
        <v>103</v>
      </c>
      <c r="B222" s="41" t="s">
        <v>196</v>
      </c>
      <c r="C222" s="66"/>
      <c r="D222" s="66"/>
    </row>
    <row r="223" spans="1:4" ht="12.75">
      <c r="A223" s="99" t="s">
        <v>114</v>
      </c>
      <c r="B223" s="41" t="s">
        <v>197</v>
      </c>
      <c r="C223" s="66">
        <v>0</v>
      </c>
      <c r="D223" s="66">
        <v>0</v>
      </c>
    </row>
    <row r="224" spans="1:4" ht="12.75">
      <c r="A224" s="102" t="s">
        <v>198</v>
      </c>
      <c r="B224" s="42" t="s">
        <v>199</v>
      </c>
      <c r="C224" s="96">
        <f>C225+C227+C228+C229</f>
        <v>30</v>
      </c>
      <c r="D224" s="96">
        <f>D225+D227+D228+D229</f>
        <v>0</v>
      </c>
    </row>
    <row r="225" spans="1:4" ht="12.75">
      <c r="A225" s="99" t="s">
        <v>227</v>
      </c>
      <c r="B225" s="41" t="s">
        <v>200</v>
      </c>
      <c r="C225" s="66">
        <v>0</v>
      </c>
      <c r="D225" s="66">
        <v>0</v>
      </c>
    </row>
    <row r="226" spans="1:4" ht="12.75">
      <c r="A226" s="99"/>
      <c r="B226" s="41" t="s">
        <v>201</v>
      </c>
      <c r="C226" s="66"/>
      <c r="D226" s="66"/>
    </row>
    <row r="227" spans="1:4" ht="12.75">
      <c r="A227" s="99" t="s">
        <v>148</v>
      </c>
      <c r="B227" s="41" t="s">
        <v>202</v>
      </c>
      <c r="C227" s="66"/>
      <c r="D227" s="66"/>
    </row>
    <row r="228" spans="1:4" ht="12.75">
      <c r="A228" s="99" t="s">
        <v>100</v>
      </c>
      <c r="B228" s="41" t="s">
        <v>196</v>
      </c>
      <c r="C228" s="66"/>
      <c r="D228" s="66"/>
    </row>
    <row r="229" spans="1:4" ht="12.75">
      <c r="A229" s="99" t="s">
        <v>103</v>
      </c>
      <c r="B229" s="41" t="s">
        <v>197</v>
      </c>
      <c r="C229" s="66">
        <v>30</v>
      </c>
      <c r="D229" s="66">
        <v>0</v>
      </c>
    </row>
    <row r="230" spans="1:4" ht="12.75">
      <c r="A230" s="100" t="s">
        <v>227</v>
      </c>
      <c r="B230" s="52" t="s">
        <v>203</v>
      </c>
      <c r="C230" s="101">
        <f>C215+C216-C224</f>
        <v>1381.26</v>
      </c>
      <c r="D230" s="101">
        <f>D215+D216-D224</f>
        <v>5131.17</v>
      </c>
    </row>
    <row r="231" spans="1:4" ht="12.75">
      <c r="A231" s="100" t="s">
        <v>204</v>
      </c>
      <c r="B231" s="52" t="s">
        <v>205</v>
      </c>
      <c r="C231" s="101">
        <f>C232-C233</f>
        <v>0</v>
      </c>
      <c r="D231" s="101">
        <f>D232-D233</f>
        <v>0</v>
      </c>
    </row>
    <row r="232" spans="1:4" ht="12.75">
      <c r="A232" s="99" t="s">
        <v>227</v>
      </c>
      <c r="B232" s="41" t="s">
        <v>206</v>
      </c>
      <c r="C232" s="96"/>
      <c r="D232" s="96"/>
    </row>
    <row r="233" spans="1:4" ht="12.75">
      <c r="A233" s="99" t="s">
        <v>148</v>
      </c>
      <c r="B233" s="41" t="s">
        <v>207</v>
      </c>
      <c r="C233" s="96">
        <v>0</v>
      </c>
      <c r="D233" s="96">
        <v>0</v>
      </c>
    </row>
    <row r="234" spans="1:4" ht="12.75">
      <c r="A234" s="100" t="s">
        <v>208</v>
      </c>
      <c r="B234" s="52" t="s">
        <v>209</v>
      </c>
      <c r="C234" s="101">
        <f>C230+C231</f>
        <v>1381.26</v>
      </c>
      <c r="D234" s="101">
        <f>D230+D231</f>
        <v>5131.17</v>
      </c>
    </row>
    <row r="235" spans="1:4" ht="12.75">
      <c r="A235" s="102" t="s">
        <v>210</v>
      </c>
      <c r="B235" s="42" t="s">
        <v>211</v>
      </c>
      <c r="C235" s="66"/>
      <c r="D235" s="66"/>
    </row>
    <row r="236" spans="1:4" ht="22.5">
      <c r="A236" s="102" t="s">
        <v>212</v>
      </c>
      <c r="B236" s="42" t="s">
        <v>213</v>
      </c>
      <c r="C236" s="66"/>
      <c r="D236" s="66"/>
    </row>
    <row r="237" spans="1:4" ht="13.5" thickBot="1">
      <c r="A237" s="109" t="s">
        <v>214</v>
      </c>
      <c r="B237" s="110" t="s">
        <v>215</v>
      </c>
      <c r="C237" s="103">
        <f>C234-C235-C236</f>
        <v>1381.26</v>
      </c>
      <c r="D237" s="103">
        <f>D234-D235-D236</f>
        <v>5131.17</v>
      </c>
    </row>
    <row r="238" spans="1:3" ht="12.75">
      <c r="A238" s="154" t="s">
        <v>504</v>
      </c>
      <c r="B238" s="154"/>
      <c r="C238" s="147" t="s">
        <v>401</v>
      </c>
    </row>
    <row r="239" spans="1:3" ht="12.75">
      <c r="A239" s="161" t="s">
        <v>400</v>
      </c>
      <c r="B239" s="161"/>
      <c r="C239" s="147"/>
    </row>
  </sheetData>
  <mergeCells count="9">
    <mergeCell ref="C2:D2"/>
    <mergeCell ref="A79:B79"/>
    <mergeCell ref="A80:B80"/>
    <mergeCell ref="C129:D129"/>
    <mergeCell ref="A239:B239"/>
    <mergeCell ref="A182:B182"/>
    <mergeCell ref="A183:B183"/>
    <mergeCell ref="C188:D188"/>
    <mergeCell ref="A238:B23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6"/>
  <sheetViews>
    <sheetView workbookViewId="0" topLeftCell="A154">
      <selection activeCell="D161" sqref="D161"/>
    </sheetView>
  </sheetViews>
  <sheetFormatPr defaultColWidth="9.00390625" defaultRowHeight="12.75"/>
  <cols>
    <col min="1" max="1" width="4.625" style="43" customWidth="1"/>
    <col min="2" max="2" width="59.875" style="53" customWidth="1"/>
    <col min="3" max="3" width="19.00390625" style="47" customWidth="1"/>
    <col min="4" max="4" width="19.625" style="47" customWidth="1"/>
    <col min="5" max="5" width="10.625" style="34" customWidth="1"/>
  </cols>
  <sheetData>
    <row r="1" ht="18.75" thickBot="1">
      <c r="B1" s="111" t="s">
        <v>342</v>
      </c>
    </row>
    <row r="2" spans="1:4" ht="12.75">
      <c r="A2" s="75"/>
      <c r="B2" s="76"/>
      <c r="C2" s="157" t="s">
        <v>217</v>
      </c>
      <c r="D2" s="158"/>
    </row>
    <row r="3" spans="1:5" ht="13.5" thickBot="1">
      <c r="A3" s="81"/>
      <c r="B3" s="37" t="s">
        <v>62</v>
      </c>
      <c r="C3" s="82" t="s">
        <v>410</v>
      </c>
      <c r="D3" s="82" t="s">
        <v>439</v>
      </c>
      <c r="E3" s="35"/>
    </row>
    <row r="4" spans="1:5" ht="13.5" thickBot="1">
      <c r="A4" s="83" t="s">
        <v>63</v>
      </c>
      <c r="B4" s="84" t="s">
        <v>85</v>
      </c>
      <c r="C4" s="85">
        <f>C5+C10+C19+C22+C37</f>
        <v>2000</v>
      </c>
      <c r="D4" s="85">
        <f>D5+D10+D19+D22+D37</f>
        <v>2100</v>
      </c>
      <c r="E4" s="35"/>
    </row>
    <row r="5" spans="1:5" ht="12.75">
      <c r="A5" s="57" t="s">
        <v>322</v>
      </c>
      <c r="B5" s="58" t="s">
        <v>86</v>
      </c>
      <c r="C5" s="59">
        <f>C6+C7+C8+C9</f>
        <v>0</v>
      </c>
      <c r="D5" s="59">
        <f>D6+D7+D8+D9</f>
        <v>0</v>
      </c>
      <c r="E5" s="35"/>
    </row>
    <row r="6" spans="1:5" ht="12.75">
      <c r="A6" s="60" t="s">
        <v>87</v>
      </c>
      <c r="B6" s="41" t="s">
        <v>88</v>
      </c>
      <c r="C6" s="61"/>
      <c r="D6" s="61"/>
      <c r="E6" s="35"/>
    </row>
    <row r="7" spans="1:4" ht="12.75">
      <c r="A7" s="62" t="s">
        <v>324</v>
      </c>
      <c r="B7" s="41" t="s">
        <v>89</v>
      </c>
      <c r="C7" s="61"/>
      <c r="D7" s="61"/>
    </row>
    <row r="8" spans="1:4" ht="12.75">
      <c r="A8" s="60" t="s">
        <v>325</v>
      </c>
      <c r="B8" s="41" t="s">
        <v>64</v>
      </c>
      <c r="C8" s="61"/>
      <c r="D8" s="61"/>
    </row>
    <row r="9" spans="1:4" ht="13.5" thickBot="1">
      <c r="A9" s="63" t="s">
        <v>310</v>
      </c>
      <c r="B9" s="64" t="s">
        <v>90</v>
      </c>
      <c r="C9" s="65"/>
      <c r="D9" s="65"/>
    </row>
    <row r="10" spans="1:4" ht="12.75">
      <c r="A10" s="57" t="s">
        <v>328</v>
      </c>
      <c r="B10" s="58" t="s">
        <v>65</v>
      </c>
      <c r="C10" s="59">
        <f>C11+C17+C18</f>
        <v>2000</v>
      </c>
      <c r="D10" s="59">
        <f>D11+D17+D18</f>
        <v>2100</v>
      </c>
    </row>
    <row r="11" spans="1:4" ht="12.75">
      <c r="A11" s="62" t="s">
        <v>323</v>
      </c>
      <c r="B11" s="41" t="s">
        <v>91</v>
      </c>
      <c r="C11" s="40">
        <f>SUM(C12:C16)</f>
        <v>2000</v>
      </c>
      <c r="D11" s="40">
        <f>SUM(D12:D16)</f>
        <v>2100</v>
      </c>
    </row>
    <row r="12" spans="1:4" ht="22.5">
      <c r="A12" s="62"/>
      <c r="B12" s="41" t="s">
        <v>92</v>
      </c>
      <c r="C12" s="66">
        <v>0</v>
      </c>
      <c r="D12" s="66">
        <v>0</v>
      </c>
    </row>
    <row r="13" spans="1:4" ht="12.75">
      <c r="A13" s="62"/>
      <c r="B13" s="41" t="s">
        <v>93</v>
      </c>
      <c r="C13" s="66">
        <v>0</v>
      </c>
      <c r="D13" s="66">
        <v>0</v>
      </c>
    </row>
    <row r="14" spans="1:4" ht="12.75">
      <c r="A14" s="62"/>
      <c r="B14" s="41" t="s">
        <v>94</v>
      </c>
      <c r="C14" s="66">
        <v>0</v>
      </c>
      <c r="D14" s="66">
        <v>0</v>
      </c>
    </row>
    <row r="15" spans="1:4" ht="12.75">
      <c r="A15" s="62"/>
      <c r="B15" s="41" t="s">
        <v>95</v>
      </c>
      <c r="C15" s="66">
        <v>0</v>
      </c>
      <c r="D15" s="66">
        <v>0</v>
      </c>
    </row>
    <row r="16" spans="1:4" ht="12.75">
      <c r="A16" s="62"/>
      <c r="B16" s="41" t="s">
        <v>96</v>
      </c>
      <c r="C16" s="66">
        <v>2000</v>
      </c>
      <c r="D16" s="66">
        <v>2100</v>
      </c>
    </row>
    <row r="17" spans="1:4" ht="12.75">
      <c r="A17" s="60" t="s">
        <v>97</v>
      </c>
      <c r="B17" s="41" t="s">
        <v>98</v>
      </c>
      <c r="C17" s="66"/>
      <c r="D17" s="66"/>
    </row>
    <row r="18" spans="1:4" ht="13.5" thickBot="1">
      <c r="A18" s="63" t="s">
        <v>99</v>
      </c>
      <c r="B18" s="64" t="s">
        <v>345</v>
      </c>
      <c r="C18" s="68"/>
      <c r="D18" s="68"/>
    </row>
    <row r="19" spans="1:4" ht="12.75">
      <c r="A19" s="69" t="s">
        <v>100</v>
      </c>
      <c r="B19" s="58" t="s">
        <v>66</v>
      </c>
      <c r="C19" s="59">
        <f>C20+C21</f>
        <v>0</v>
      </c>
      <c r="D19" s="59">
        <f>D20+D21</f>
        <v>0</v>
      </c>
    </row>
    <row r="20" spans="1:4" ht="12.75">
      <c r="A20" s="62" t="s">
        <v>87</v>
      </c>
      <c r="B20" s="41" t="s">
        <v>101</v>
      </c>
      <c r="C20" s="67"/>
      <c r="D20" s="67"/>
    </row>
    <row r="21" spans="1:4" ht="13.5" thickBot="1">
      <c r="A21" s="63" t="s">
        <v>97</v>
      </c>
      <c r="B21" s="64" t="s">
        <v>102</v>
      </c>
      <c r="C21" s="70"/>
      <c r="D21" s="70"/>
    </row>
    <row r="22" spans="1:4" ht="12.75">
      <c r="A22" s="69" t="s">
        <v>103</v>
      </c>
      <c r="B22" s="58" t="s">
        <v>104</v>
      </c>
      <c r="C22" s="59">
        <f>C23+C24+C25+C36</f>
        <v>0</v>
      </c>
      <c r="D22" s="59">
        <f>D23+D24+D25+D36</f>
        <v>0</v>
      </c>
    </row>
    <row r="23" spans="1:4" ht="12.75">
      <c r="A23" s="62" t="s">
        <v>87</v>
      </c>
      <c r="B23" s="41" t="s">
        <v>105</v>
      </c>
      <c r="C23" s="66"/>
      <c r="D23" s="66"/>
    </row>
    <row r="24" spans="1:4" ht="12.75">
      <c r="A24" s="62" t="s">
        <v>97</v>
      </c>
      <c r="B24" s="41" t="s">
        <v>106</v>
      </c>
      <c r="C24" s="66"/>
      <c r="D24" s="66"/>
    </row>
    <row r="25" spans="1:4" ht="12.75">
      <c r="A25" s="62" t="s">
        <v>99</v>
      </c>
      <c r="B25" s="41" t="s">
        <v>107</v>
      </c>
      <c r="C25" s="66">
        <f>C26+C31</f>
        <v>0</v>
      </c>
      <c r="D25" s="66">
        <f>D26+D31</f>
        <v>0</v>
      </c>
    </row>
    <row r="26" spans="1:4" ht="12.75">
      <c r="A26" s="62"/>
      <c r="B26" s="41" t="s">
        <v>108</v>
      </c>
      <c r="C26" s="66">
        <f>SUM(C27:C30)</f>
        <v>0</v>
      </c>
      <c r="D26" s="66">
        <f>SUM(D27:D30)</f>
        <v>0</v>
      </c>
    </row>
    <row r="27" spans="1:4" ht="12.75">
      <c r="A27" s="62"/>
      <c r="B27" s="41" t="s">
        <v>109</v>
      </c>
      <c r="C27" s="66">
        <v>0</v>
      </c>
      <c r="D27" s="66">
        <v>0</v>
      </c>
    </row>
    <row r="28" spans="1:5" ht="12.75">
      <c r="A28" s="62"/>
      <c r="B28" s="41" t="s">
        <v>110</v>
      </c>
      <c r="C28" s="66"/>
      <c r="D28" s="66"/>
      <c r="E28" s="35"/>
    </row>
    <row r="29" spans="1:4" ht="12.75">
      <c r="A29" s="62"/>
      <c r="B29" s="41" t="s">
        <v>111</v>
      </c>
      <c r="C29" s="66"/>
      <c r="D29" s="66"/>
    </row>
    <row r="30" spans="1:4" ht="12.75">
      <c r="A30" s="62"/>
      <c r="B30" s="41" t="s">
        <v>346</v>
      </c>
      <c r="C30" s="66"/>
      <c r="D30" s="66"/>
    </row>
    <row r="31" spans="1:4" ht="12.75">
      <c r="A31" s="62"/>
      <c r="B31" s="41" t="s">
        <v>133</v>
      </c>
      <c r="C31" s="66">
        <f>SUM(C32:C35)</f>
        <v>0</v>
      </c>
      <c r="D31" s="66">
        <f>SUM(D32:D35)</f>
        <v>0</v>
      </c>
    </row>
    <row r="32" spans="1:4" ht="12.75">
      <c r="A32" s="62"/>
      <c r="B32" s="41" t="s">
        <v>109</v>
      </c>
      <c r="C32" s="66"/>
      <c r="D32" s="66"/>
    </row>
    <row r="33" spans="1:4" ht="12.75">
      <c r="A33" s="62"/>
      <c r="B33" s="41" t="s">
        <v>110</v>
      </c>
      <c r="C33" s="66"/>
      <c r="D33" s="66"/>
    </row>
    <row r="34" spans="1:4" ht="12.75">
      <c r="A34" s="62"/>
      <c r="B34" s="41" t="s">
        <v>111</v>
      </c>
      <c r="C34" s="66"/>
      <c r="D34" s="66"/>
    </row>
    <row r="35" spans="1:4" ht="12.75">
      <c r="A35" s="62"/>
      <c r="B35" s="41" t="s">
        <v>112</v>
      </c>
      <c r="C35" s="66"/>
      <c r="D35" s="66"/>
    </row>
    <row r="36" spans="1:4" ht="13.5" thickBot="1">
      <c r="A36" s="63" t="s">
        <v>310</v>
      </c>
      <c r="B36" s="64" t="s">
        <v>113</v>
      </c>
      <c r="C36" s="68"/>
      <c r="D36" s="68"/>
    </row>
    <row r="37" spans="1:4" ht="12.75">
      <c r="A37" s="69" t="s">
        <v>114</v>
      </c>
      <c r="B37" s="58" t="s">
        <v>115</v>
      </c>
      <c r="C37" s="59">
        <f>C38+C39</f>
        <v>0</v>
      </c>
      <c r="D37" s="59">
        <f>D38+D39</f>
        <v>0</v>
      </c>
    </row>
    <row r="38" spans="1:4" ht="12.75">
      <c r="A38" s="62" t="s">
        <v>87</v>
      </c>
      <c r="B38" s="41" t="s">
        <v>116</v>
      </c>
      <c r="C38" s="66"/>
      <c r="D38" s="66"/>
    </row>
    <row r="39" spans="1:4" ht="13.5" thickBot="1">
      <c r="A39" s="63" t="s">
        <v>97</v>
      </c>
      <c r="B39" s="64" t="s">
        <v>117</v>
      </c>
      <c r="C39" s="68"/>
      <c r="D39" s="68"/>
    </row>
    <row r="40" spans="1:4" ht="12.75">
      <c r="A40" s="57" t="s">
        <v>67</v>
      </c>
      <c r="B40" s="89" t="s">
        <v>118</v>
      </c>
      <c r="C40" s="59">
        <f>C41+C47+C60+C77</f>
        <v>5512.43</v>
      </c>
      <c r="D40" s="59">
        <f>D41+D47+D60+D77</f>
        <v>8522.4</v>
      </c>
    </row>
    <row r="41" spans="1:4" ht="12.75">
      <c r="A41" s="87" t="s">
        <v>322</v>
      </c>
      <c r="B41" s="56" t="s">
        <v>68</v>
      </c>
      <c r="C41" s="88">
        <f>SUM(C42:C46)</f>
        <v>0</v>
      </c>
      <c r="D41" s="88">
        <f>SUM(D42:D46)</f>
        <v>0</v>
      </c>
    </row>
    <row r="42" spans="1:4" ht="12.75">
      <c r="A42" s="60" t="s">
        <v>323</v>
      </c>
      <c r="B42" s="41" t="s">
        <v>69</v>
      </c>
      <c r="C42" s="66">
        <v>0</v>
      </c>
      <c r="D42" s="66">
        <v>0</v>
      </c>
    </row>
    <row r="43" spans="1:4" ht="12.75">
      <c r="A43" s="62" t="s">
        <v>324</v>
      </c>
      <c r="B43" s="41" t="s">
        <v>70</v>
      </c>
      <c r="C43" s="66">
        <v>0</v>
      </c>
      <c r="D43" s="66">
        <v>0</v>
      </c>
    </row>
    <row r="44" spans="1:4" ht="12.75">
      <c r="A44" s="60" t="s">
        <v>325</v>
      </c>
      <c r="B44" s="41" t="s">
        <v>71</v>
      </c>
      <c r="C44" s="66"/>
      <c r="D44" s="66"/>
    </row>
    <row r="45" spans="1:4" ht="12.75">
      <c r="A45" s="62" t="s">
        <v>326</v>
      </c>
      <c r="B45" s="41" t="s">
        <v>72</v>
      </c>
      <c r="C45" s="66"/>
      <c r="D45" s="66"/>
    </row>
    <row r="46" spans="1:4" ht="13.5" thickBot="1">
      <c r="A46" s="71" t="s">
        <v>327</v>
      </c>
      <c r="B46" s="41" t="s">
        <v>73</v>
      </c>
      <c r="C46" s="70"/>
      <c r="D46" s="70"/>
    </row>
    <row r="47" spans="1:4" ht="12.75">
      <c r="A47" s="69" t="s">
        <v>328</v>
      </c>
      <c r="B47" s="58" t="s">
        <v>119</v>
      </c>
      <c r="C47" s="59">
        <f>C48+C53</f>
        <v>800</v>
      </c>
      <c r="D47" s="59">
        <f>D48+D53</f>
        <v>640</v>
      </c>
    </row>
    <row r="48" spans="1:5" ht="12.75">
      <c r="A48" s="62" t="s">
        <v>87</v>
      </c>
      <c r="B48" s="41" t="s">
        <v>120</v>
      </c>
      <c r="C48" s="66">
        <f>C49+C52</f>
        <v>0</v>
      </c>
      <c r="D48" s="66">
        <f>D49+D52</f>
        <v>0</v>
      </c>
      <c r="E48" s="35"/>
    </row>
    <row r="49" spans="1:5" ht="12.75">
      <c r="A49" s="62"/>
      <c r="B49" s="41" t="s">
        <v>121</v>
      </c>
      <c r="C49" s="66">
        <f>SUM(C50:C51)</f>
        <v>0</v>
      </c>
      <c r="D49" s="66">
        <f>SUM(D50:D51)</f>
        <v>0</v>
      </c>
      <c r="E49" s="35"/>
    </row>
    <row r="50" spans="1:5" ht="12.75">
      <c r="A50" s="62"/>
      <c r="B50" s="41" t="s">
        <v>122</v>
      </c>
      <c r="C50" s="66">
        <v>0</v>
      </c>
      <c r="D50" s="66">
        <v>0</v>
      </c>
      <c r="E50" s="35"/>
    </row>
    <row r="51" spans="1:4" ht="12.75">
      <c r="A51" s="62"/>
      <c r="B51" s="41" t="s">
        <v>123</v>
      </c>
      <c r="C51" s="66"/>
      <c r="D51" s="66"/>
    </row>
    <row r="52" spans="1:4" ht="12.75">
      <c r="A52" s="62"/>
      <c r="B52" s="41" t="s">
        <v>124</v>
      </c>
      <c r="C52" s="66"/>
      <c r="D52" s="66"/>
    </row>
    <row r="53" spans="1:5" ht="12.75">
      <c r="A53" s="62" t="s">
        <v>97</v>
      </c>
      <c r="B53" s="39" t="s">
        <v>125</v>
      </c>
      <c r="C53" s="66">
        <f>C54+C57+C58+C59</f>
        <v>800</v>
      </c>
      <c r="D53" s="66">
        <f>D54+D57+D58+D59</f>
        <v>640</v>
      </c>
      <c r="E53" s="35"/>
    </row>
    <row r="54" spans="1:5" ht="12.75">
      <c r="A54" s="60"/>
      <c r="B54" s="39" t="s">
        <v>121</v>
      </c>
      <c r="C54" s="66">
        <f>C55+C56</f>
        <v>800</v>
      </c>
      <c r="D54" s="66">
        <f>D55+D56</f>
        <v>640</v>
      </c>
      <c r="E54" s="35"/>
    </row>
    <row r="55" spans="1:5" ht="12.75">
      <c r="A55" s="62"/>
      <c r="B55" s="41" t="s">
        <v>122</v>
      </c>
      <c r="C55" s="66">
        <v>800</v>
      </c>
      <c r="D55" s="66">
        <v>640</v>
      </c>
      <c r="E55" s="35"/>
    </row>
    <row r="56" spans="1:4" ht="12.75">
      <c r="A56" s="60"/>
      <c r="B56" s="41" t="s">
        <v>123</v>
      </c>
      <c r="C56" s="66"/>
      <c r="D56" s="66"/>
    </row>
    <row r="57" spans="1:4" ht="22.5">
      <c r="A57" s="60"/>
      <c r="B57" s="41" t="s">
        <v>126</v>
      </c>
      <c r="C57" s="66">
        <v>0</v>
      </c>
      <c r="D57" s="66">
        <v>0</v>
      </c>
    </row>
    <row r="58" spans="1:4" ht="12.75">
      <c r="A58" s="60"/>
      <c r="B58" s="41" t="s">
        <v>127</v>
      </c>
      <c r="C58" s="66">
        <v>0</v>
      </c>
      <c r="D58" s="66">
        <v>0</v>
      </c>
    </row>
    <row r="59" spans="1:4" ht="13.5" thickBot="1">
      <c r="A59" s="71"/>
      <c r="B59" s="64" t="s">
        <v>128</v>
      </c>
      <c r="C59" s="68"/>
      <c r="D59" s="68"/>
    </row>
    <row r="60" spans="1:4" ht="12.75">
      <c r="A60" s="69" t="s">
        <v>329</v>
      </c>
      <c r="B60" s="58" t="s">
        <v>129</v>
      </c>
      <c r="C60" s="59">
        <f>C61+C76</f>
        <v>4574.4800000000005</v>
      </c>
      <c r="D60" s="59">
        <f>D61+D76</f>
        <v>7719.43</v>
      </c>
    </row>
    <row r="61" spans="1:4" ht="12.75">
      <c r="A61" s="62" t="s">
        <v>87</v>
      </c>
      <c r="B61" s="41" t="s">
        <v>130</v>
      </c>
      <c r="C61" s="66">
        <f>C72</f>
        <v>4574.4800000000005</v>
      </c>
      <c r="D61" s="66">
        <f>D72</f>
        <v>7719.43</v>
      </c>
    </row>
    <row r="62" spans="1:4" ht="12.75">
      <c r="A62" s="62"/>
      <c r="B62" s="41" t="s">
        <v>108</v>
      </c>
      <c r="C62" s="66">
        <f>SUM(C63:C66)</f>
        <v>0</v>
      </c>
      <c r="D62" s="66">
        <f>SUM(D63:D66)</f>
        <v>0</v>
      </c>
    </row>
    <row r="63" spans="1:4" ht="12.75">
      <c r="A63" s="62"/>
      <c r="B63" s="41" t="s">
        <v>131</v>
      </c>
      <c r="C63" s="66"/>
      <c r="D63" s="66"/>
    </row>
    <row r="64" spans="1:4" ht="12.75">
      <c r="A64" s="62"/>
      <c r="B64" s="41" t="s">
        <v>110</v>
      </c>
      <c r="C64" s="66"/>
      <c r="D64" s="66"/>
    </row>
    <row r="65" spans="1:4" ht="12.75">
      <c r="A65" s="62"/>
      <c r="B65" s="41" t="s">
        <v>111</v>
      </c>
      <c r="C65" s="66"/>
      <c r="D65" s="66"/>
    </row>
    <row r="66" spans="1:4" ht="12.75">
      <c r="A66" s="62"/>
      <c r="B66" s="41" t="s">
        <v>132</v>
      </c>
      <c r="C66" s="66"/>
      <c r="D66" s="66"/>
    </row>
    <row r="67" spans="1:4" ht="12.75">
      <c r="A67" s="62"/>
      <c r="B67" s="41" t="s">
        <v>133</v>
      </c>
      <c r="C67" s="66">
        <f>SUM(C68:C71)</f>
        <v>0</v>
      </c>
      <c r="D67" s="66">
        <f>SUM(D68:D71)</f>
        <v>0</v>
      </c>
    </row>
    <row r="68" spans="1:4" ht="12.75">
      <c r="A68" s="62"/>
      <c r="B68" s="41" t="s">
        <v>131</v>
      </c>
      <c r="C68" s="66"/>
      <c r="D68" s="66"/>
    </row>
    <row r="69" spans="1:4" ht="12.75">
      <c r="A69" s="62"/>
      <c r="B69" s="41" t="s">
        <v>110</v>
      </c>
      <c r="C69" s="66"/>
      <c r="D69" s="66"/>
    </row>
    <row r="70" spans="1:4" ht="12.75">
      <c r="A70" s="62"/>
      <c r="B70" s="41" t="s">
        <v>111</v>
      </c>
      <c r="C70" s="66"/>
      <c r="D70" s="66"/>
    </row>
    <row r="71" spans="1:4" ht="12.75">
      <c r="A71" s="62"/>
      <c r="B71" s="41" t="s">
        <v>132</v>
      </c>
      <c r="C71" s="66"/>
      <c r="D71" s="66"/>
    </row>
    <row r="72" spans="1:5" ht="12.75">
      <c r="A72" s="62"/>
      <c r="B72" s="41" t="s">
        <v>134</v>
      </c>
      <c r="C72" s="66">
        <f>SUM(C73:C75)</f>
        <v>4574.4800000000005</v>
      </c>
      <c r="D72" s="66">
        <f>SUM(D73:D75)</f>
        <v>7719.43</v>
      </c>
      <c r="E72" s="35"/>
    </row>
    <row r="73" spans="1:5" ht="12.75">
      <c r="A73" s="62"/>
      <c r="B73" s="41" t="s">
        <v>135</v>
      </c>
      <c r="C73" s="66">
        <f>157.63+4416.85</f>
        <v>4574.4800000000005</v>
      </c>
      <c r="D73" s="66">
        <f>146.68+7572.75</f>
        <v>7719.43</v>
      </c>
      <c r="E73" s="35"/>
    </row>
    <row r="74" spans="1:5" ht="12.75">
      <c r="A74" s="62"/>
      <c r="B74" s="41" t="s">
        <v>136</v>
      </c>
      <c r="C74" s="66"/>
      <c r="D74" s="66"/>
      <c r="E74" s="35"/>
    </row>
    <row r="75" spans="1:5" ht="12.75">
      <c r="A75" s="62"/>
      <c r="B75" s="41" t="s">
        <v>137</v>
      </c>
      <c r="C75" s="66">
        <v>0</v>
      </c>
      <c r="D75" s="66">
        <v>0</v>
      </c>
      <c r="E75" s="35"/>
    </row>
    <row r="76" spans="1:5" ht="13.5" thickBot="1">
      <c r="A76" s="63" t="s">
        <v>97</v>
      </c>
      <c r="B76" s="64" t="s">
        <v>138</v>
      </c>
      <c r="C76" s="68"/>
      <c r="D76" s="68"/>
      <c r="E76" s="35"/>
    </row>
    <row r="77" spans="1:5" ht="13.5" thickBot="1">
      <c r="A77" s="72" t="s">
        <v>103</v>
      </c>
      <c r="B77" s="73" t="s">
        <v>341</v>
      </c>
      <c r="C77" s="74">
        <v>137.95</v>
      </c>
      <c r="D77" s="74">
        <v>162.97</v>
      </c>
      <c r="E77" s="35"/>
    </row>
    <row r="78" spans="1:5" ht="13.5" thickBot="1">
      <c r="A78" s="78"/>
      <c r="B78" s="79" t="s">
        <v>74</v>
      </c>
      <c r="C78" s="80">
        <f>C40+C4</f>
        <v>7512.43</v>
      </c>
      <c r="D78" s="80">
        <f>D40+D4</f>
        <v>10622.4</v>
      </c>
      <c r="E78" s="35"/>
    </row>
    <row r="79" spans="1:5" ht="12.75">
      <c r="A79" s="154" t="s">
        <v>504</v>
      </c>
      <c r="B79" s="154"/>
      <c r="C79" s="147" t="s">
        <v>401</v>
      </c>
      <c r="D79" s="147"/>
      <c r="E79" s="35"/>
    </row>
    <row r="80" spans="1:5" ht="12.75">
      <c r="A80" s="161" t="s">
        <v>400</v>
      </c>
      <c r="B80" s="161"/>
      <c r="C80" s="147"/>
      <c r="D80" s="147"/>
      <c r="E80" s="35"/>
    </row>
    <row r="81" spans="1:5" ht="12.75">
      <c r="A81" s="148"/>
      <c r="B81" s="146"/>
      <c r="C81" s="147"/>
      <c r="D81" s="147"/>
      <c r="E81" s="35"/>
    </row>
    <row r="82" spans="1:5" ht="12.75">
      <c r="A82" s="148"/>
      <c r="B82" s="146"/>
      <c r="C82" s="147"/>
      <c r="D82" s="147"/>
      <c r="E82" s="35"/>
    </row>
    <row r="83" spans="1:5" ht="12.75">
      <c r="A83" s="148"/>
      <c r="B83" s="146"/>
      <c r="C83" s="147"/>
      <c r="D83" s="147"/>
      <c r="E83" s="35"/>
    </row>
    <row r="84" spans="1:5" ht="12.75">
      <c r="A84" s="148"/>
      <c r="B84" s="146"/>
      <c r="C84" s="147"/>
      <c r="D84" s="147"/>
      <c r="E84" s="35"/>
    </row>
    <row r="85" spans="1:5" ht="12.75">
      <c r="A85" s="148"/>
      <c r="B85" s="146"/>
      <c r="C85" s="147"/>
      <c r="D85" s="147"/>
      <c r="E85" s="35"/>
    </row>
    <row r="86" spans="1:5" ht="12.75">
      <c r="A86" s="148"/>
      <c r="B86" s="146"/>
      <c r="C86" s="147"/>
      <c r="D86" s="147"/>
      <c r="E86" s="35"/>
    </row>
    <row r="87" spans="1:5" ht="12.75">
      <c r="A87" s="148"/>
      <c r="B87" s="146"/>
      <c r="C87" s="147"/>
      <c r="D87" s="147"/>
      <c r="E87" s="35"/>
    </row>
    <row r="88" spans="1:5" ht="12.75">
      <c r="A88" s="148"/>
      <c r="B88" s="146"/>
      <c r="C88" s="147"/>
      <c r="D88" s="147"/>
      <c r="E88" s="35"/>
    </row>
    <row r="89" spans="1:5" ht="12.75">
      <c r="A89" s="148"/>
      <c r="B89" s="146"/>
      <c r="C89" s="147"/>
      <c r="D89" s="147"/>
      <c r="E89" s="35"/>
    </row>
    <row r="90" spans="1:5" ht="12.75">
      <c r="A90" s="148"/>
      <c r="B90" s="146"/>
      <c r="C90" s="147"/>
      <c r="D90" s="147"/>
      <c r="E90" s="35"/>
    </row>
    <row r="91" spans="1:5" ht="12.75">
      <c r="A91" s="148"/>
      <c r="B91" s="146"/>
      <c r="C91" s="147"/>
      <c r="D91" s="147"/>
      <c r="E91" s="35"/>
    </row>
    <row r="92" spans="1:5" ht="12.75">
      <c r="A92" s="148"/>
      <c r="B92" s="146"/>
      <c r="C92" s="147"/>
      <c r="D92" s="147"/>
      <c r="E92" s="35"/>
    </row>
    <row r="93" spans="1:5" ht="12.75">
      <c r="A93" s="148"/>
      <c r="B93" s="146"/>
      <c r="C93" s="147"/>
      <c r="D93" s="147"/>
      <c r="E93" s="35"/>
    </row>
    <row r="94" spans="1:5" ht="12.75">
      <c r="A94" s="148"/>
      <c r="B94" s="146"/>
      <c r="C94" s="147"/>
      <c r="D94" s="147"/>
      <c r="E94" s="35"/>
    </row>
    <row r="95" spans="1:5" ht="12.75">
      <c r="A95" s="148"/>
      <c r="B95" s="146"/>
      <c r="C95" s="147"/>
      <c r="D95" s="147"/>
      <c r="E95" s="35"/>
    </row>
    <row r="96" spans="1:5" ht="12.75">
      <c r="A96" s="148"/>
      <c r="B96" s="146"/>
      <c r="C96" s="147"/>
      <c r="D96" s="147"/>
      <c r="E96" s="35"/>
    </row>
    <row r="97" spans="1:5" ht="12.75">
      <c r="A97" s="148"/>
      <c r="B97" s="146"/>
      <c r="C97" s="147"/>
      <c r="D97" s="147"/>
      <c r="E97" s="35"/>
    </row>
    <row r="98" spans="1:5" ht="12.75">
      <c r="A98" s="148"/>
      <c r="B98" s="146"/>
      <c r="C98" s="147"/>
      <c r="D98" s="147"/>
      <c r="E98" s="35"/>
    </row>
    <row r="99" spans="1:5" ht="12.75">
      <c r="A99" s="148"/>
      <c r="B99" s="146"/>
      <c r="C99" s="147"/>
      <c r="D99" s="147"/>
      <c r="E99" s="35"/>
    </row>
    <row r="100" spans="1:5" ht="12.75">
      <c r="A100" s="148"/>
      <c r="B100" s="146"/>
      <c r="C100" s="147"/>
      <c r="D100" s="147"/>
      <c r="E100" s="35"/>
    </row>
    <row r="101" spans="1:5" ht="12.75">
      <c r="A101" s="148"/>
      <c r="B101" s="146"/>
      <c r="C101" s="147"/>
      <c r="D101" s="147"/>
      <c r="E101" s="35"/>
    </row>
    <row r="102" spans="1:5" ht="12.75">
      <c r="A102" s="148"/>
      <c r="B102" s="146"/>
      <c r="C102" s="147"/>
      <c r="D102" s="147"/>
      <c r="E102" s="35"/>
    </row>
    <row r="103" spans="1:5" ht="12.75">
      <c r="A103" s="148"/>
      <c r="B103" s="146"/>
      <c r="C103" s="147"/>
      <c r="D103" s="147"/>
      <c r="E103" s="35"/>
    </row>
    <row r="104" spans="1:5" ht="12.75">
      <c r="A104" s="148"/>
      <c r="B104" s="146"/>
      <c r="C104" s="147"/>
      <c r="D104" s="147"/>
      <c r="E104" s="35"/>
    </row>
    <row r="105" spans="1:5" ht="12.75">
      <c r="A105" s="148"/>
      <c r="B105" s="146"/>
      <c r="C105" s="147"/>
      <c r="D105" s="147"/>
      <c r="E105" s="35"/>
    </row>
    <row r="106" spans="1:5" ht="12.75">
      <c r="A106" s="148"/>
      <c r="B106" s="146"/>
      <c r="C106" s="147"/>
      <c r="D106" s="147"/>
      <c r="E106" s="35"/>
    </row>
    <row r="107" spans="1:5" ht="12.75">
      <c r="A107" s="148"/>
      <c r="B107" s="146"/>
      <c r="C107" s="147"/>
      <c r="D107" s="147"/>
      <c r="E107" s="35"/>
    </row>
    <row r="108" spans="1:5" ht="12.75">
      <c r="A108" s="148"/>
      <c r="B108" s="146"/>
      <c r="C108" s="147"/>
      <c r="D108" s="147"/>
      <c r="E108" s="35"/>
    </row>
    <row r="109" spans="1:5" ht="12.75">
      <c r="A109" s="148"/>
      <c r="B109" s="146"/>
      <c r="C109" s="147"/>
      <c r="D109" s="147"/>
      <c r="E109" s="35"/>
    </row>
    <row r="110" spans="1:5" ht="12.75">
      <c r="A110" s="148"/>
      <c r="B110" s="146"/>
      <c r="C110" s="147"/>
      <c r="D110" s="147"/>
      <c r="E110" s="35"/>
    </row>
    <row r="111" spans="1:5" ht="12.75">
      <c r="A111" s="148"/>
      <c r="B111" s="146"/>
      <c r="C111" s="147"/>
      <c r="D111" s="147"/>
      <c r="E111" s="35"/>
    </row>
    <row r="112" spans="1:5" ht="12.75">
      <c r="A112" s="148"/>
      <c r="B112" s="146"/>
      <c r="C112" s="147"/>
      <c r="D112" s="147"/>
      <c r="E112" s="35"/>
    </row>
    <row r="113" spans="1:5" ht="12.75">
      <c r="A113" s="148"/>
      <c r="B113" s="146"/>
      <c r="C113" s="147"/>
      <c r="D113" s="147"/>
      <c r="E113" s="35"/>
    </row>
    <row r="114" spans="1:5" ht="12.75">
      <c r="A114" s="148"/>
      <c r="B114" s="146"/>
      <c r="C114" s="147"/>
      <c r="D114" s="147"/>
      <c r="E114" s="35"/>
    </row>
    <row r="115" spans="1:5" ht="12.75">
      <c r="A115" s="148"/>
      <c r="B115" s="146"/>
      <c r="C115" s="147"/>
      <c r="D115" s="147"/>
      <c r="E115" s="35"/>
    </row>
    <row r="116" spans="1:5" ht="12.75">
      <c r="A116" s="148"/>
      <c r="B116" s="146"/>
      <c r="C116" s="147"/>
      <c r="D116" s="147"/>
      <c r="E116" s="35"/>
    </row>
    <row r="117" spans="1:5" ht="12.75">
      <c r="A117" s="148"/>
      <c r="B117" s="146"/>
      <c r="C117" s="147"/>
      <c r="D117" s="147"/>
      <c r="E117" s="35"/>
    </row>
    <row r="118" spans="1:5" ht="12.75">
      <c r="A118" s="148"/>
      <c r="B118" s="146"/>
      <c r="C118" s="147"/>
      <c r="D118" s="147"/>
      <c r="E118" s="35"/>
    </row>
    <row r="119" spans="1:5" ht="12.75">
      <c r="A119" s="148"/>
      <c r="B119" s="146"/>
      <c r="C119" s="147"/>
      <c r="D119" s="147"/>
      <c r="E119" s="35"/>
    </row>
    <row r="120" spans="1:5" ht="12.75">
      <c r="A120" s="148"/>
      <c r="B120" s="146"/>
      <c r="C120" s="147"/>
      <c r="D120" s="147"/>
      <c r="E120" s="35"/>
    </row>
    <row r="121" spans="1:5" ht="0.75" customHeight="1">
      <c r="A121" s="148"/>
      <c r="B121" s="146"/>
      <c r="C121" s="147"/>
      <c r="D121" s="147"/>
      <c r="E121" s="35"/>
    </row>
    <row r="122" spans="1:5" ht="12.75" hidden="1">
      <c r="A122" s="148"/>
      <c r="B122" s="146"/>
      <c r="C122" s="147"/>
      <c r="D122" s="147"/>
      <c r="E122" s="35"/>
    </row>
    <row r="123" spans="1:5" ht="12.75" hidden="1">
      <c r="A123" s="148"/>
      <c r="B123" s="146"/>
      <c r="C123" s="147"/>
      <c r="D123" s="147"/>
      <c r="E123" s="35"/>
    </row>
    <row r="124" spans="1:5" ht="12.75" hidden="1">
      <c r="A124" s="148"/>
      <c r="B124" s="146"/>
      <c r="C124" s="147"/>
      <c r="D124" s="147"/>
      <c r="E124" s="35"/>
    </row>
    <row r="125" spans="1:5" ht="12.75" hidden="1">
      <c r="A125" s="148"/>
      <c r="B125" s="146"/>
      <c r="C125" s="147"/>
      <c r="D125" s="147"/>
      <c r="E125" s="35"/>
    </row>
    <row r="126" spans="1:5" ht="12.75" hidden="1">
      <c r="A126" s="148"/>
      <c r="B126" s="146"/>
      <c r="C126" s="147"/>
      <c r="D126" s="147"/>
      <c r="E126" s="35"/>
    </row>
    <row r="127" spans="1:5" ht="12.75" hidden="1">
      <c r="A127" s="148"/>
      <c r="B127" s="146"/>
      <c r="C127" s="147"/>
      <c r="D127" s="147"/>
      <c r="E127" s="35"/>
    </row>
    <row r="128" spans="2:5" ht="6" customHeight="1" thickBot="1">
      <c r="B128" s="55"/>
      <c r="C128" s="44"/>
      <c r="D128" s="44"/>
      <c r="E128" s="35"/>
    </row>
    <row r="129" spans="1:4" ht="12.75">
      <c r="A129" s="75"/>
      <c r="B129" s="76"/>
      <c r="C129" s="157" t="s">
        <v>217</v>
      </c>
      <c r="D129" s="158"/>
    </row>
    <row r="130" spans="1:4" ht="13.5" thickBot="1">
      <c r="A130" s="81"/>
      <c r="B130" s="37" t="s">
        <v>139</v>
      </c>
      <c r="C130" s="82" t="s">
        <v>410</v>
      </c>
      <c r="D130" s="82" t="s">
        <v>439</v>
      </c>
    </row>
    <row r="131" spans="1:6" ht="12.75">
      <c r="A131" s="69" t="s">
        <v>63</v>
      </c>
      <c r="B131" s="90" t="s">
        <v>75</v>
      </c>
      <c r="C131" s="59">
        <f>SUM(C132:C140)</f>
        <v>7512.43</v>
      </c>
      <c r="D131" s="59">
        <f>SUM(D132:D140)</f>
        <v>10234.400000000001</v>
      </c>
      <c r="F131">
        <v>7512.43</v>
      </c>
    </row>
    <row r="132" spans="1:6" ht="12.75">
      <c r="A132" s="91" t="s">
        <v>322</v>
      </c>
      <c r="B132" s="38" t="s">
        <v>76</v>
      </c>
      <c r="C132" s="66">
        <v>1000</v>
      </c>
      <c r="D132" s="66">
        <v>1000</v>
      </c>
      <c r="F132">
        <v>1000</v>
      </c>
    </row>
    <row r="133" spans="1:4" ht="22.5">
      <c r="A133" s="91" t="s">
        <v>328</v>
      </c>
      <c r="B133" s="38" t="s">
        <v>77</v>
      </c>
      <c r="C133" s="66"/>
      <c r="D133" s="66"/>
    </row>
    <row r="134" spans="1:4" ht="12.75">
      <c r="A134" s="91" t="s">
        <v>100</v>
      </c>
      <c r="B134" s="38" t="s">
        <v>78</v>
      </c>
      <c r="C134" s="67"/>
      <c r="D134" s="67"/>
    </row>
    <row r="135" spans="1:4" ht="12.75">
      <c r="A135" s="91" t="s">
        <v>103</v>
      </c>
      <c r="B135" s="38" t="s">
        <v>403</v>
      </c>
      <c r="C135" s="66">
        <v>0</v>
      </c>
      <c r="D135" s="66">
        <v>0</v>
      </c>
    </row>
    <row r="136" spans="1:4" ht="12.75">
      <c r="A136" s="91" t="s">
        <v>114</v>
      </c>
      <c r="B136" s="45" t="s">
        <v>140</v>
      </c>
      <c r="C136" s="66">
        <v>0</v>
      </c>
      <c r="D136" s="66">
        <v>0</v>
      </c>
    </row>
    <row r="137" spans="1:4" ht="12.75">
      <c r="A137" s="91" t="s">
        <v>141</v>
      </c>
      <c r="B137" s="38" t="s">
        <v>79</v>
      </c>
      <c r="C137" s="66"/>
      <c r="D137" s="66"/>
    </row>
    <row r="138" spans="1:6" ht="12.75">
      <c r="A138" s="91" t="s">
        <v>351</v>
      </c>
      <c r="B138" s="38" t="s">
        <v>347</v>
      </c>
      <c r="C138" s="66">
        <v>1381.26</v>
      </c>
      <c r="D138" s="66">
        <f>C138+C139</f>
        <v>6512.43</v>
      </c>
      <c r="E138" s="35"/>
      <c r="F138">
        <v>1381.26</v>
      </c>
    </row>
    <row r="139" spans="1:6" ht="12.75">
      <c r="A139" s="91" t="s">
        <v>313</v>
      </c>
      <c r="B139" s="38" t="s">
        <v>142</v>
      </c>
      <c r="C139" s="66">
        <f>C237</f>
        <v>5131.17</v>
      </c>
      <c r="D139" s="66">
        <f>D237</f>
        <v>2721.970000000001</v>
      </c>
      <c r="E139" s="35"/>
      <c r="F139">
        <v>5131.17</v>
      </c>
    </row>
    <row r="140" spans="1:5" ht="23.25" thickBot="1">
      <c r="A140" s="92" t="s">
        <v>143</v>
      </c>
      <c r="B140" s="93" t="s">
        <v>80</v>
      </c>
      <c r="C140" s="68"/>
      <c r="D140" s="68"/>
      <c r="E140" s="35"/>
    </row>
    <row r="141" spans="1:5" ht="22.5">
      <c r="A141" s="83" t="s">
        <v>67</v>
      </c>
      <c r="B141" s="86" t="s">
        <v>340</v>
      </c>
      <c r="C141" s="85">
        <f>C142+C150+C157+C176</f>
        <v>0</v>
      </c>
      <c r="D141" s="85">
        <f>D142+D150+D157+D176</f>
        <v>388</v>
      </c>
      <c r="E141" s="35"/>
    </row>
    <row r="142" spans="1:4" ht="12.75">
      <c r="A142" s="91" t="s">
        <v>227</v>
      </c>
      <c r="B142" s="42" t="s">
        <v>144</v>
      </c>
      <c r="C142" s="67">
        <f>C143+C144+C147</f>
        <v>0</v>
      </c>
      <c r="D142" s="67">
        <f>D143+D144+D147</f>
        <v>0</v>
      </c>
    </row>
    <row r="143" spans="1:4" ht="12.75">
      <c r="A143" s="62" t="s">
        <v>323</v>
      </c>
      <c r="B143" s="41" t="s">
        <v>48</v>
      </c>
      <c r="C143" s="66"/>
      <c r="D143" s="66"/>
    </row>
    <row r="144" spans="1:4" ht="12.75">
      <c r="A144" s="62" t="s">
        <v>97</v>
      </c>
      <c r="B144" s="41" t="s">
        <v>49</v>
      </c>
      <c r="C144" s="66">
        <f>C145+C146</f>
        <v>0</v>
      </c>
      <c r="D144" s="66">
        <f>D145+D146</f>
        <v>0</v>
      </c>
    </row>
    <row r="145" spans="1:4" ht="12.75">
      <c r="A145" s="62"/>
      <c r="B145" s="41" t="s">
        <v>50</v>
      </c>
      <c r="C145" s="67"/>
      <c r="D145" s="67"/>
    </row>
    <row r="146" spans="1:4" ht="12.75">
      <c r="A146" s="62"/>
      <c r="B146" s="41" t="s">
        <v>51</v>
      </c>
      <c r="C146" s="66"/>
      <c r="D146" s="66"/>
    </row>
    <row r="147" spans="1:4" ht="12.75">
      <c r="A147" s="62" t="s">
        <v>99</v>
      </c>
      <c r="B147" s="41" t="s">
        <v>147</v>
      </c>
      <c r="C147" s="66">
        <f>C148+C149</f>
        <v>0</v>
      </c>
      <c r="D147" s="66">
        <f>D148+D149</f>
        <v>0</v>
      </c>
    </row>
    <row r="148" spans="1:4" ht="12.75">
      <c r="A148" s="62"/>
      <c r="B148" s="41" t="s">
        <v>145</v>
      </c>
      <c r="C148" s="67"/>
      <c r="D148" s="67"/>
    </row>
    <row r="149" spans="1:4" ht="13.5" thickBot="1">
      <c r="A149" s="63"/>
      <c r="B149" s="64" t="s">
        <v>146</v>
      </c>
      <c r="C149" s="68"/>
      <c r="D149" s="68"/>
    </row>
    <row r="150" spans="1:4" ht="12.75">
      <c r="A150" s="69" t="s">
        <v>148</v>
      </c>
      <c r="B150" s="90" t="s">
        <v>149</v>
      </c>
      <c r="C150" s="59">
        <f>C151+C152</f>
        <v>0</v>
      </c>
      <c r="D150" s="59">
        <f>D151+D152</f>
        <v>0</v>
      </c>
    </row>
    <row r="151" spans="1:4" ht="12.75">
      <c r="A151" s="62" t="s">
        <v>323</v>
      </c>
      <c r="B151" s="41" t="s">
        <v>150</v>
      </c>
      <c r="C151" s="66">
        <v>0</v>
      </c>
      <c r="D151" s="66">
        <v>0</v>
      </c>
    </row>
    <row r="152" spans="1:4" ht="12.75">
      <c r="A152" s="62" t="s">
        <v>97</v>
      </c>
      <c r="B152" s="41" t="s">
        <v>151</v>
      </c>
      <c r="C152" s="149">
        <f>SUM(C153:C156)</f>
        <v>0</v>
      </c>
      <c r="D152" s="149">
        <f>SUM(D153:D156)</f>
        <v>0</v>
      </c>
    </row>
    <row r="153" spans="1:4" ht="12.75">
      <c r="A153" s="62"/>
      <c r="B153" s="41" t="s">
        <v>152</v>
      </c>
      <c r="C153" s="66"/>
      <c r="D153" s="66"/>
    </row>
    <row r="154" spans="1:4" ht="12.75">
      <c r="A154" s="62"/>
      <c r="B154" s="41" t="s">
        <v>153</v>
      </c>
      <c r="C154" s="66"/>
      <c r="D154" s="66"/>
    </row>
    <row r="155" spans="1:4" ht="12.75">
      <c r="A155" s="62"/>
      <c r="B155" s="41" t="s">
        <v>154</v>
      </c>
      <c r="C155" s="67"/>
      <c r="D155" s="67"/>
    </row>
    <row r="156" spans="1:4" ht="13.5" thickBot="1">
      <c r="A156" s="63"/>
      <c r="B156" s="64" t="s">
        <v>155</v>
      </c>
      <c r="C156" s="68"/>
      <c r="D156" s="68"/>
    </row>
    <row r="157" spans="1:4" ht="12.75">
      <c r="A157" s="69" t="s">
        <v>100</v>
      </c>
      <c r="B157" s="90" t="s">
        <v>156</v>
      </c>
      <c r="C157" s="59">
        <f>C158+C163+C175</f>
        <v>0</v>
      </c>
      <c r="D157" s="59">
        <f>D158+D163+D175</f>
        <v>388</v>
      </c>
    </row>
    <row r="158" spans="1:4" ht="12.75">
      <c r="A158" s="62" t="s">
        <v>87</v>
      </c>
      <c r="B158" s="41" t="s">
        <v>150</v>
      </c>
      <c r="C158" s="66">
        <f>C159+C162</f>
        <v>0</v>
      </c>
      <c r="D158" s="66">
        <f>D159+D162</f>
        <v>0</v>
      </c>
    </row>
    <row r="159" spans="1:4" ht="12.75">
      <c r="A159" s="62"/>
      <c r="B159" s="41" t="s">
        <v>157</v>
      </c>
      <c r="C159" s="66">
        <f>C160+C161</f>
        <v>0</v>
      </c>
      <c r="D159" s="66">
        <f>D160+D161</f>
        <v>0</v>
      </c>
    </row>
    <row r="160" spans="1:4" ht="12.75">
      <c r="A160" s="62"/>
      <c r="B160" s="41" t="s">
        <v>122</v>
      </c>
      <c r="C160" s="66"/>
      <c r="D160" s="66">
        <v>0</v>
      </c>
    </row>
    <row r="161" spans="1:4" ht="12.75">
      <c r="A161" s="62"/>
      <c r="B161" s="41" t="s">
        <v>123</v>
      </c>
      <c r="C161" s="66">
        <v>0</v>
      </c>
      <c r="D161" s="66">
        <v>0</v>
      </c>
    </row>
    <row r="162" spans="1:4" ht="12.75">
      <c r="A162" s="62"/>
      <c r="B162" s="41" t="s">
        <v>124</v>
      </c>
      <c r="C162" s="66"/>
      <c r="D162" s="66"/>
    </row>
    <row r="163" spans="1:4" ht="12.75">
      <c r="A163" s="62" t="s">
        <v>97</v>
      </c>
      <c r="B163" s="41" t="s">
        <v>151</v>
      </c>
      <c r="C163" s="66">
        <f>SUM(C164:C167,C170:C174)</f>
        <v>0</v>
      </c>
      <c r="D163" s="66">
        <f>SUM(D164:D167,D170:D174)</f>
        <v>388</v>
      </c>
    </row>
    <row r="164" spans="1:4" ht="12.75">
      <c r="A164" s="62"/>
      <c r="B164" s="41" t="s">
        <v>152</v>
      </c>
      <c r="C164" s="66"/>
      <c r="D164" s="66"/>
    </row>
    <row r="165" spans="1:4" ht="12.75">
      <c r="A165" s="62"/>
      <c r="B165" s="41" t="s">
        <v>153</v>
      </c>
      <c r="C165" s="66"/>
      <c r="D165" s="66"/>
    </row>
    <row r="166" spans="1:4" ht="12.75">
      <c r="A166" s="62"/>
      <c r="B166" s="41" t="s">
        <v>154</v>
      </c>
      <c r="C166" s="66"/>
      <c r="D166" s="66"/>
    </row>
    <row r="167" spans="1:4" ht="12.75">
      <c r="A167" s="62"/>
      <c r="B167" s="41" t="s">
        <v>158</v>
      </c>
      <c r="C167" s="66">
        <f>C168+C169</f>
        <v>0</v>
      </c>
      <c r="D167" s="66">
        <f>D168+D169</f>
        <v>388</v>
      </c>
    </row>
    <row r="168" spans="1:4" ht="12.75">
      <c r="A168" s="62"/>
      <c r="B168" s="41" t="s">
        <v>122</v>
      </c>
      <c r="C168" s="66">
        <v>0</v>
      </c>
      <c r="D168" s="66">
        <v>388</v>
      </c>
    </row>
    <row r="169" spans="1:4" ht="12.75">
      <c r="A169" s="62"/>
      <c r="B169" s="41" t="s">
        <v>123</v>
      </c>
      <c r="C169" s="66"/>
      <c r="D169" s="66"/>
    </row>
    <row r="170" spans="1:4" ht="12.75">
      <c r="A170" s="62"/>
      <c r="B170" s="41" t="s">
        <v>159</v>
      </c>
      <c r="C170" s="66"/>
      <c r="D170" s="66"/>
    </row>
    <row r="171" spans="1:4" ht="12.75">
      <c r="A171" s="62"/>
      <c r="B171" s="41" t="s">
        <v>160</v>
      </c>
      <c r="C171" s="66"/>
      <c r="D171" s="66"/>
    </row>
    <row r="172" spans="1:4" ht="12.75">
      <c r="A172" s="62"/>
      <c r="B172" s="41" t="s">
        <v>161</v>
      </c>
      <c r="C172" s="66">
        <v>0</v>
      </c>
      <c r="D172" s="66">
        <v>0</v>
      </c>
    </row>
    <row r="173" spans="1:4" ht="12.75">
      <c r="A173" s="62"/>
      <c r="B173" s="41" t="s">
        <v>162</v>
      </c>
      <c r="C173" s="66">
        <v>0</v>
      </c>
      <c r="D173" s="66">
        <v>0</v>
      </c>
    </row>
    <row r="174" spans="1:4" ht="12.75">
      <c r="A174" s="62"/>
      <c r="B174" s="41" t="s">
        <v>163</v>
      </c>
      <c r="C174" s="66">
        <v>0</v>
      </c>
      <c r="D174" s="66">
        <v>0</v>
      </c>
    </row>
    <row r="175" spans="1:4" ht="13.5" thickBot="1">
      <c r="A175" s="63" t="s">
        <v>99</v>
      </c>
      <c r="B175" s="64" t="s">
        <v>164</v>
      </c>
      <c r="C175" s="68">
        <v>0</v>
      </c>
      <c r="D175" s="68">
        <v>0</v>
      </c>
    </row>
    <row r="176" spans="1:4" ht="12.75">
      <c r="A176" s="69" t="s">
        <v>103</v>
      </c>
      <c r="B176" s="90" t="s">
        <v>165</v>
      </c>
      <c r="C176" s="94">
        <f>C177+C178</f>
        <v>0</v>
      </c>
      <c r="D176" s="94">
        <f>D177+D178</f>
        <v>0</v>
      </c>
    </row>
    <row r="177" spans="1:4" ht="22.5">
      <c r="A177" s="62" t="s">
        <v>87</v>
      </c>
      <c r="B177" s="46" t="s">
        <v>166</v>
      </c>
      <c r="C177" s="66"/>
      <c r="D177" s="66"/>
    </row>
    <row r="178" spans="1:4" ht="12.75">
      <c r="A178" s="62" t="s">
        <v>97</v>
      </c>
      <c r="B178" s="41" t="s">
        <v>167</v>
      </c>
      <c r="C178" s="66">
        <f>C179+C180</f>
        <v>0</v>
      </c>
      <c r="D178" s="66">
        <f>D179+D180</f>
        <v>0</v>
      </c>
    </row>
    <row r="179" spans="1:4" ht="12.75">
      <c r="A179" s="62"/>
      <c r="B179" s="41" t="s">
        <v>145</v>
      </c>
      <c r="C179" s="66"/>
      <c r="D179" s="66"/>
    </row>
    <row r="180" spans="1:4" ht="13.5" thickBot="1">
      <c r="A180" s="63"/>
      <c r="B180" s="64" t="s">
        <v>146</v>
      </c>
      <c r="C180" s="68"/>
      <c r="D180" s="68"/>
    </row>
    <row r="181" spans="1:5" ht="13.5" thickBot="1">
      <c r="A181" s="78"/>
      <c r="B181" s="79" t="s">
        <v>81</v>
      </c>
      <c r="C181" s="80">
        <f>C141+C131</f>
        <v>7512.43</v>
      </c>
      <c r="D181" s="80">
        <f>D141+D131</f>
        <v>10622.400000000001</v>
      </c>
      <c r="E181" s="151"/>
    </row>
    <row r="182" spans="1:3" ht="12.75">
      <c r="A182" s="154" t="s">
        <v>504</v>
      </c>
      <c r="B182" s="154"/>
      <c r="C182" s="147" t="s">
        <v>401</v>
      </c>
    </row>
    <row r="183" spans="1:4" ht="12.75">
      <c r="A183" s="161" t="s">
        <v>400</v>
      </c>
      <c r="B183" s="161"/>
      <c r="C183" s="147"/>
      <c r="D183" s="152"/>
    </row>
    <row r="184" spans="1:3" ht="12.75">
      <c r="A184" s="150"/>
      <c r="B184" s="150"/>
      <c r="C184" s="147"/>
    </row>
    <row r="185" spans="3:4" ht="13.5" thickBot="1">
      <c r="C185" s="152"/>
      <c r="D185" s="152"/>
    </row>
    <row r="186" spans="1:4" ht="18">
      <c r="A186" s="104"/>
      <c r="B186" s="114" t="s">
        <v>343</v>
      </c>
      <c r="C186" s="105"/>
      <c r="D186" s="106"/>
    </row>
    <row r="187" spans="1:4" ht="15.75">
      <c r="A187" s="112"/>
      <c r="B187" s="115" t="s">
        <v>344</v>
      </c>
      <c r="C187" s="54"/>
      <c r="D187" s="113"/>
    </row>
    <row r="188" spans="1:4" ht="12.75">
      <c r="A188" s="107"/>
      <c r="B188" s="48"/>
      <c r="C188" s="155" t="s">
        <v>82</v>
      </c>
      <c r="D188" s="156"/>
    </row>
    <row r="189" spans="1:4" ht="12.75">
      <c r="A189" s="108"/>
      <c r="B189" s="36" t="s">
        <v>321</v>
      </c>
      <c r="C189" s="77" t="s">
        <v>410</v>
      </c>
      <c r="D189" s="77" t="s">
        <v>439</v>
      </c>
    </row>
    <row r="190" spans="1:4" ht="12.75">
      <c r="A190" s="95" t="s">
        <v>63</v>
      </c>
      <c r="B190" s="49" t="s">
        <v>168</v>
      </c>
      <c r="C190" s="96">
        <f>SUM(C192:C195)</f>
        <v>3180</v>
      </c>
      <c r="D190" s="96">
        <f>SUM(D192:D195)</f>
        <v>6400</v>
      </c>
    </row>
    <row r="191" spans="1:4" ht="12.75">
      <c r="A191" s="95"/>
      <c r="B191" s="50" t="s">
        <v>169</v>
      </c>
      <c r="C191" s="97"/>
      <c r="D191" s="97"/>
    </row>
    <row r="192" spans="1:4" ht="12.75">
      <c r="A192" s="98" t="s">
        <v>322</v>
      </c>
      <c r="B192" s="51" t="s">
        <v>170</v>
      </c>
      <c r="C192" s="97">
        <v>3180</v>
      </c>
      <c r="D192" s="97">
        <v>6400</v>
      </c>
    </row>
    <row r="193" spans="1:4" ht="22.5">
      <c r="A193" s="98" t="s">
        <v>328</v>
      </c>
      <c r="B193" s="51" t="s">
        <v>171</v>
      </c>
      <c r="C193" s="97">
        <v>0</v>
      </c>
      <c r="D193" s="97">
        <v>0</v>
      </c>
    </row>
    <row r="194" spans="1:4" ht="12.75">
      <c r="A194" s="99" t="s">
        <v>329</v>
      </c>
      <c r="B194" s="41" t="s">
        <v>52</v>
      </c>
      <c r="C194" s="97"/>
      <c r="D194" s="97"/>
    </row>
    <row r="195" spans="1:4" ht="12.75">
      <c r="A195" s="99" t="s">
        <v>103</v>
      </c>
      <c r="B195" s="41" t="s">
        <v>172</v>
      </c>
      <c r="C195" s="67"/>
      <c r="D195" s="67"/>
    </row>
    <row r="196" spans="1:4" ht="12.75">
      <c r="A196" s="102" t="s">
        <v>67</v>
      </c>
      <c r="B196" s="42" t="s">
        <v>173</v>
      </c>
      <c r="C196" s="67">
        <f>SUM(C197:C200,C202:C205)</f>
        <v>2438.83</v>
      </c>
      <c r="D196" s="67">
        <f>SUM(D197:D200,D202:D205)</f>
        <v>8251.21</v>
      </c>
    </row>
    <row r="197" spans="1:4" ht="12.75">
      <c r="A197" s="99" t="s">
        <v>322</v>
      </c>
      <c r="B197" s="41" t="s">
        <v>174</v>
      </c>
      <c r="C197" s="66">
        <v>0</v>
      </c>
      <c r="D197" s="66">
        <v>0</v>
      </c>
    </row>
    <row r="198" spans="1:4" ht="12.75">
      <c r="A198" s="99" t="s">
        <v>328</v>
      </c>
      <c r="B198" s="41" t="s">
        <v>175</v>
      </c>
      <c r="C198" s="66">
        <f>1235.91+100</f>
        <v>1335.91</v>
      </c>
      <c r="D198" s="66">
        <v>2595.91</v>
      </c>
    </row>
    <row r="199" spans="1:4" ht="12.75">
      <c r="A199" s="99" t="s">
        <v>329</v>
      </c>
      <c r="B199" s="41" t="s">
        <v>83</v>
      </c>
      <c r="C199" s="66">
        <v>1070.92</v>
      </c>
      <c r="D199" s="66">
        <v>4259</v>
      </c>
    </row>
    <row r="200" spans="1:4" ht="12.75">
      <c r="A200" s="99" t="s">
        <v>330</v>
      </c>
      <c r="B200" s="41" t="s">
        <v>53</v>
      </c>
      <c r="C200" s="66">
        <v>0</v>
      </c>
      <c r="D200" s="66">
        <v>710</v>
      </c>
    </row>
    <row r="201" spans="1:4" ht="12.75">
      <c r="A201" s="99"/>
      <c r="B201" s="41" t="s">
        <v>176</v>
      </c>
      <c r="C201" s="66">
        <v>0</v>
      </c>
      <c r="D201" s="66">
        <v>0</v>
      </c>
    </row>
    <row r="202" spans="1:4" ht="12.75">
      <c r="A202" s="99" t="s">
        <v>336</v>
      </c>
      <c r="B202" s="41" t="s">
        <v>84</v>
      </c>
      <c r="C202" s="66">
        <v>0</v>
      </c>
      <c r="D202" s="66">
        <v>0</v>
      </c>
    </row>
    <row r="203" spans="1:4" ht="12.75">
      <c r="A203" s="99" t="s">
        <v>339</v>
      </c>
      <c r="B203" s="41" t="s">
        <v>177</v>
      </c>
      <c r="C203" s="66">
        <v>0</v>
      </c>
      <c r="D203" s="66">
        <v>0</v>
      </c>
    </row>
    <row r="204" spans="1:4" ht="12.75">
      <c r="A204" s="99" t="s">
        <v>351</v>
      </c>
      <c r="B204" s="41" t="s">
        <v>178</v>
      </c>
      <c r="C204" s="66">
        <v>32</v>
      </c>
      <c r="D204" s="66">
        <v>686.3</v>
      </c>
    </row>
    <row r="205" spans="1:4" ht="12.75">
      <c r="A205" s="99" t="s">
        <v>313</v>
      </c>
      <c r="B205" s="41" t="s">
        <v>216</v>
      </c>
      <c r="C205" s="66"/>
      <c r="D205" s="66"/>
    </row>
    <row r="206" spans="1:4" ht="12.75">
      <c r="A206" s="100"/>
      <c r="B206" s="52" t="s">
        <v>179</v>
      </c>
      <c r="C206" s="101">
        <f>C190-C196</f>
        <v>741.1700000000001</v>
      </c>
      <c r="D206" s="101">
        <f>D190-D196</f>
        <v>-1851.2099999999991</v>
      </c>
    </row>
    <row r="207" spans="1:4" ht="12.75">
      <c r="A207" s="102" t="s">
        <v>180</v>
      </c>
      <c r="B207" s="42" t="s">
        <v>181</v>
      </c>
      <c r="C207" s="67">
        <f>SUM(C208:C210)</f>
        <v>4390</v>
      </c>
      <c r="D207" s="67">
        <f>SUM(D208:D210)</f>
        <v>3929.01</v>
      </c>
    </row>
    <row r="208" spans="1:4" ht="12.75">
      <c r="A208" s="99" t="s">
        <v>227</v>
      </c>
      <c r="B208" s="41" t="s">
        <v>182</v>
      </c>
      <c r="C208" s="66"/>
      <c r="D208" s="66"/>
    </row>
    <row r="209" spans="1:4" ht="12.75">
      <c r="A209" s="99" t="s">
        <v>148</v>
      </c>
      <c r="B209" s="41" t="s">
        <v>183</v>
      </c>
      <c r="C209" s="66">
        <v>4390</v>
      </c>
      <c r="D209" s="66">
        <v>3929.01</v>
      </c>
    </row>
    <row r="210" spans="1:4" ht="12.75">
      <c r="A210" s="99" t="s">
        <v>100</v>
      </c>
      <c r="B210" s="41" t="s">
        <v>184</v>
      </c>
      <c r="C210" s="66">
        <v>0</v>
      </c>
      <c r="D210" s="66">
        <v>0</v>
      </c>
    </row>
    <row r="211" spans="1:4" ht="12.75">
      <c r="A211" s="102" t="s">
        <v>185</v>
      </c>
      <c r="B211" s="42" t="s">
        <v>186</v>
      </c>
      <c r="C211" s="67">
        <f>SUM(C212:C214)</f>
        <v>0</v>
      </c>
      <c r="D211" s="67">
        <f>SUM(D212:D214)</f>
        <v>400</v>
      </c>
    </row>
    <row r="212" spans="1:4" ht="12.75">
      <c r="A212" s="99" t="s">
        <v>227</v>
      </c>
      <c r="B212" s="41" t="s">
        <v>187</v>
      </c>
      <c r="C212" s="66"/>
      <c r="D212" s="66"/>
    </row>
    <row r="213" spans="1:4" ht="12.75">
      <c r="A213" s="99" t="s">
        <v>148</v>
      </c>
      <c r="B213" s="41" t="s">
        <v>188</v>
      </c>
      <c r="C213" s="66"/>
      <c r="D213" s="66"/>
    </row>
    <row r="214" spans="1:4" ht="12.75">
      <c r="A214" s="99" t="s">
        <v>100</v>
      </c>
      <c r="B214" s="41" t="s">
        <v>189</v>
      </c>
      <c r="C214" s="66">
        <v>0</v>
      </c>
      <c r="D214" s="66">
        <v>400</v>
      </c>
    </row>
    <row r="215" spans="1:4" ht="12.75">
      <c r="A215" s="100" t="s">
        <v>190</v>
      </c>
      <c r="B215" s="52" t="s">
        <v>54</v>
      </c>
      <c r="C215" s="101">
        <f>C206+C207-C211</f>
        <v>5131.17</v>
      </c>
      <c r="D215" s="101">
        <f>D206+D207-D211</f>
        <v>1677.800000000001</v>
      </c>
    </row>
    <row r="216" spans="1:4" ht="12.75">
      <c r="A216" s="102" t="s">
        <v>191</v>
      </c>
      <c r="B216" s="42" t="s">
        <v>192</v>
      </c>
      <c r="C216" s="67">
        <f>C217+C219+C221+C222+C223</f>
        <v>0</v>
      </c>
      <c r="D216" s="67">
        <f>D217+D219+D221+D222+D223</f>
        <v>1209.9</v>
      </c>
    </row>
    <row r="217" spans="1:4" ht="12.75">
      <c r="A217" s="99" t="s">
        <v>227</v>
      </c>
      <c r="B217" s="41" t="s">
        <v>193</v>
      </c>
      <c r="C217" s="66"/>
      <c r="D217" s="66"/>
    </row>
    <row r="218" spans="1:4" ht="12.75">
      <c r="A218" s="99"/>
      <c r="B218" s="41" t="s">
        <v>169</v>
      </c>
      <c r="C218" s="66"/>
      <c r="D218" s="66"/>
    </row>
    <row r="219" spans="1:4" ht="12.75">
      <c r="A219" s="99" t="s">
        <v>148</v>
      </c>
      <c r="B219" s="41" t="s">
        <v>194</v>
      </c>
      <c r="C219" s="66">
        <v>0</v>
      </c>
      <c r="D219" s="66">
        <v>0</v>
      </c>
    </row>
    <row r="220" spans="1:4" ht="12.75">
      <c r="A220" s="99"/>
      <c r="B220" s="41" t="s">
        <v>169</v>
      </c>
      <c r="C220" s="67"/>
      <c r="D220" s="67"/>
    </row>
    <row r="221" spans="1:4" ht="12.75">
      <c r="A221" s="99" t="s">
        <v>100</v>
      </c>
      <c r="B221" s="41" t="s">
        <v>195</v>
      </c>
      <c r="C221" s="66"/>
      <c r="D221" s="66"/>
    </row>
    <row r="222" spans="1:4" ht="12.75">
      <c r="A222" s="99" t="s">
        <v>103</v>
      </c>
      <c r="B222" s="41" t="s">
        <v>196</v>
      </c>
      <c r="C222" s="66"/>
      <c r="D222" s="66"/>
    </row>
    <row r="223" spans="1:4" ht="12.75">
      <c r="A223" s="99" t="s">
        <v>114</v>
      </c>
      <c r="B223" s="41" t="s">
        <v>197</v>
      </c>
      <c r="C223" s="66">
        <v>0</v>
      </c>
      <c r="D223" s="66">
        <v>1209.9</v>
      </c>
    </row>
    <row r="224" spans="1:4" ht="12.75">
      <c r="A224" s="102" t="s">
        <v>198</v>
      </c>
      <c r="B224" s="42" t="s">
        <v>199</v>
      </c>
      <c r="C224" s="96">
        <f>C225+C227+C228+C229</f>
        <v>0</v>
      </c>
      <c r="D224" s="96">
        <f>D225+D227+D228+D229</f>
        <v>165.73</v>
      </c>
    </row>
    <row r="225" spans="1:4" ht="12.75">
      <c r="A225" s="99" t="s">
        <v>227</v>
      </c>
      <c r="B225" s="41" t="s">
        <v>200</v>
      </c>
      <c r="C225" s="66">
        <v>0</v>
      </c>
      <c r="D225" s="66">
        <v>0</v>
      </c>
    </row>
    <row r="226" spans="1:4" ht="12.75">
      <c r="A226" s="99"/>
      <c r="B226" s="41" t="s">
        <v>201</v>
      </c>
      <c r="C226" s="66"/>
      <c r="D226" s="66"/>
    </row>
    <row r="227" spans="1:4" ht="12.75">
      <c r="A227" s="99" t="s">
        <v>148</v>
      </c>
      <c r="B227" s="41" t="s">
        <v>202</v>
      </c>
      <c r="C227" s="66"/>
      <c r="D227" s="66"/>
    </row>
    <row r="228" spans="1:4" ht="12.75">
      <c r="A228" s="99" t="s">
        <v>100</v>
      </c>
      <c r="B228" s="41" t="s">
        <v>196</v>
      </c>
      <c r="C228" s="66"/>
      <c r="D228" s="66"/>
    </row>
    <row r="229" spans="1:4" ht="12.75">
      <c r="A229" s="99" t="s">
        <v>103</v>
      </c>
      <c r="B229" s="41" t="s">
        <v>197</v>
      </c>
      <c r="C229" s="66">
        <v>0</v>
      </c>
      <c r="D229" s="66">
        <v>165.73</v>
      </c>
    </row>
    <row r="230" spans="1:4" ht="12.75">
      <c r="A230" s="100" t="s">
        <v>227</v>
      </c>
      <c r="B230" s="52" t="s">
        <v>203</v>
      </c>
      <c r="C230" s="101">
        <f>C215+C216-C224</f>
        <v>5131.17</v>
      </c>
      <c r="D230" s="101">
        <f>D215+D216-D224</f>
        <v>2721.970000000001</v>
      </c>
    </row>
    <row r="231" spans="1:4" ht="12.75">
      <c r="A231" s="100" t="s">
        <v>204</v>
      </c>
      <c r="B231" s="52" t="s">
        <v>205</v>
      </c>
      <c r="C231" s="101">
        <f>C232-C233</f>
        <v>0</v>
      </c>
      <c r="D231" s="101">
        <f>D232-D233</f>
        <v>0</v>
      </c>
    </row>
    <row r="232" spans="1:4" ht="12.75">
      <c r="A232" s="99" t="s">
        <v>227</v>
      </c>
      <c r="B232" s="41" t="s">
        <v>206</v>
      </c>
      <c r="C232" s="96"/>
      <c r="D232" s="96"/>
    </row>
    <row r="233" spans="1:4" ht="12.75">
      <c r="A233" s="99" t="s">
        <v>148</v>
      </c>
      <c r="B233" s="41" t="s">
        <v>207</v>
      </c>
      <c r="C233" s="96">
        <v>0</v>
      </c>
      <c r="D233" s="96">
        <v>0</v>
      </c>
    </row>
    <row r="234" spans="1:4" ht="12.75">
      <c r="A234" s="100" t="s">
        <v>208</v>
      </c>
      <c r="B234" s="52" t="s">
        <v>209</v>
      </c>
      <c r="C234" s="101">
        <f>C230+C231</f>
        <v>5131.17</v>
      </c>
      <c r="D234" s="101">
        <f>D230+D231</f>
        <v>2721.970000000001</v>
      </c>
    </row>
    <row r="235" spans="1:4" ht="12.75">
      <c r="A235" s="102" t="s">
        <v>210</v>
      </c>
      <c r="B235" s="42" t="s">
        <v>211</v>
      </c>
      <c r="C235" s="66"/>
      <c r="D235" s="66"/>
    </row>
    <row r="236" spans="1:4" ht="22.5">
      <c r="A236" s="102" t="s">
        <v>212</v>
      </c>
      <c r="B236" s="42" t="s">
        <v>213</v>
      </c>
      <c r="C236" s="66"/>
      <c r="D236" s="66"/>
    </row>
    <row r="237" spans="1:4" ht="13.5" thickBot="1">
      <c r="A237" s="109" t="s">
        <v>214</v>
      </c>
      <c r="B237" s="110" t="s">
        <v>215</v>
      </c>
      <c r="C237" s="103">
        <f>C234-C235-C236</f>
        <v>5131.17</v>
      </c>
      <c r="D237" s="103">
        <f>D234-D235-D236</f>
        <v>2721.970000000001</v>
      </c>
    </row>
    <row r="238" spans="1:3" ht="12.75">
      <c r="A238" s="154" t="s">
        <v>504</v>
      </c>
      <c r="B238" s="154"/>
      <c r="C238" s="147" t="s">
        <v>401</v>
      </c>
    </row>
    <row r="239" spans="1:3" ht="12.75">
      <c r="A239" s="161" t="s">
        <v>400</v>
      </c>
      <c r="B239" s="161"/>
      <c r="C239" s="147"/>
    </row>
    <row r="244" spans="2:3" ht="37.5" customHeight="1" thickBot="1">
      <c r="B244" s="231" t="s">
        <v>438</v>
      </c>
      <c r="C244" s="231"/>
    </row>
    <row r="245" spans="1:4" ht="13.5" thickBot="1">
      <c r="A245" s="229"/>
      <c r="B245" s="153" t="s">
        <v>321</v>
      </c>
      <c r="C245" s="159" t="s">
        <v>82</v>
      </c>
      <c r="D245" s="160"/>
    </row>
    <row r="246" spans="1:4" ht="13.5" thickBot="1">
      <c r="A246" s="230"/>
      <c r="B246" s="228"/>
      <c r="C246" s="200" t="s">
        <v>410</v>
      </c>
      <c r="D246" s="199" t="s">
        <v>439</v>
      </c>
    </row>
    <row r="247" spans="1:4" ht="12.75">
      <c r="A247" s="186" t="s">
        <v>63</v>
      </c>
      <c r="B247" s="184" t="s">
        <v>440</v>
      </c>
      <c r="C247" s="189"/>
      <c r="D247" s="190"/>
    </row>
    <row r="248" spans="1:4" ht="12.75">
      <c r="A248" s="187" t="s">
        <v>322</v>
      </c>
      <c r="B248" s="183" t="s">
        <v>142</v>
      </c>
      <c r="C248" s="191">
        <f>'bilans 2005'!D237</f>
        <v>5131.17</v>
      </c>
      <c r="D248" s="192">
        <f>D237</f>
        <v>2721.970000000001</v>
      </c>
    </row>
    <row r="249" spans="1:4" ht="12.75">
      <c r="A249" s="187" t="s">
        <v>328</v>
      </c>
      <c r="B249" s="183" t="s">
        <v>441</v>
      </c>
      <c r="C249" s="191">
        <f>SUM(C250:C259)</f>
        <v>-937.95</v>
      </c>
      <c r="D249" s="192">
        <f>SUM(D250:D258)</f>
        <v>522.98</v>
      </c>
    </row>
    <row r="250" spans="1:4" ht="12.75">
      <c r="A250" s="187" t="s">
        <v>323</v>
      </c>
      <c r="B250" s="183" t="s">
        <v>174</v>
      </c>
      <c r="C250" s="191">
        <v>0</v>
      </c>
      <c r="D250" s="192">
        <v>0</v>
      </c>
    </row>
    <row r="251" spans="1:4" ht="12.75">
      <c r="A251" s="187" t="s">
        <v>324</v>
      </c>
      <c r="B251" s="183" t="s">
        <v>442</v>
      </c>
      <c r="C251" s="191"/>
      <c r="D251" s="192"/>
    </row>
    <row r="252" spans="1:4" ht="12.75">
      <c r="A252" s="187" t="s">
        <v>325</v>
      </c>
      <c r="B252" s="183" t="s">
        <v>443</v>
      </c>
      <c r="C252" s="191"/>
      <c r="D252" s="192"/>
    </row>
    <row r="253" spans="1:4" ht="12.75">
      <c r="A253" s="187" t="s">
        <v>326</v>
      </c>
      <c r="B253" s="183" t="s">
        <v>444</v>
      </c>
      <c r="C253" s="191"/>
      <c r="D253" s="192"/>
    </row>
    <row r="254" spans="1:4" ht="12.75">
      <c r="A254" s="187" t="s">
        <v>327</v>
      </c>
      <c r="B254" s="183" t="s">
        <v>445</v>
      </c>
      <c r="C254" s="191"/>
      <c r="D254" s="192"/>
    </row>
    <row r="255" spans="1:4" ht="12.75">
      <c r="A255" s="187" t="s">
        <v>446</v>
      </c>
      <c r="B255" s="183" t="s">
        <v>447</v>
      </c>
      <c r="C255" s="191">
        <v>0</v>
      </c>
      <c r="D255" s="192">
        <v>0</v>
      </c>
    </row>
    <row r="256" spans="1:4" ht="12.75">
      <c r="A256" s="187" t="s">
        <v>448</v>
      </c>
      <c r="B256" s="183" t="s">
        <v>449</v>
      </c>
      <c r="C256" s="191">
        <f>'bilans 2005'!C47-'bilans 2005'!D47</f>
        <v>-800</v>
      </c>
      <c r="D256" s="192">
        <f>C47-D47</f>
        <v>160</v>
      </c>
    </row>
    <row r="257" spans="1:4" ht="25.5">
      <c r="A257" s="187" t="s">
        <v>450</v>
      </c>
      <c r="B257" s="183" t="s">
        <v>451</v>
      </c>
      <c r="C257" s="191">
        <f>'bilans 2005'!D157-'bilans 2005'!C157</f>
        <v>0</v>
      </c>
      <c r="D257" s="192">
        <f>D141-C141</f>
        <v>388</v>
      </c>
    </row>
    <row r="258" spans="1:4" ht="12.75">
      <c r="A258" s="187" t="s">
        <v>452</v>
      </c>
      <c r="B258" s="183" t="s">
        <v>453</v>
      </c>
      <c r="C258" s="191">
        <v>-137.95</v>
      </c>
      <c r="D258" s="192">
        <f>C77-D77</f>
        <v>-25.02000000000001</v>
      </c>
    </row>
    <row r="259" spans="1:4" ht="12.75">
      <c r="A259" s="187" t="s">
        <v>454</v>
      </c>
      <c r="B259" s="183" t="s">
        <v>455</v>
      </c>
      <c r="C259" s="191"/>
      <c r="D259" s="192"/>
    </row>
    <row r="260" spans="1:4" ht="12.75">
      <c r="A260" s="187" t="s">
        <v>329</v>
      </c>
      <c r="B260" s="183" t="s">
        <v>456</v>
      </c>
      <c r="C260" s="191">
        <f>C248+C249</f>
        <v>4193.22</v>
      </c>
      <c r="D260" s="192">
        <f>D248+D249</f>
        <v>3244.950000000001</v>
      </c>
    </row>
    <row r="261" spans="1:4" ht="25.5">
      <c r="A261" s="187" t="s">
        <v>67</v>
      </c>
      <c r="B261" s="183" t="s">
        <v>457</v>
      </c>
      <c r="C261" s="191"/>
      <c r="D261" s="192"/>
    </row>
    <row r="262" spans="1:4" ht="12.75">
      <c r="A262" s="187" t="s">
        <v>322</v>
      </c>
      <c r="B262" s="183" t="s">
        <v>458</v>
      </c>
      <c r="C262" s="191">
        <v>0</v>
      </c>
      <c r="D262" s="192">
        <v>0</v>
      </c>
    </row>
    <row r="263" spans="1:4" ht="25.5">
      <c r="A263" s="187" t="s">
        <v>323</v>
      </c>
      <c r="B263" s="183" t="s">
        <v>459</v>
      </c>
      <c r="C263" s="191"/>
      <c r="D263" s="192"/>
    </row>
    <row r="264" spans="1:4" ht="25.5">
      <c r="A264" s="187" t="s">
        <v>324</v>
      </c>
      <c r="B264" s="183" t="s">
        <v>460</v>
      </c>
      <c r="C264" s="191">
        <v>0</v>
      </c>
      <c r="D264" s="192">
        <v>0</v>
      </c>
    </row>
    <row r="265" spans="1:4" ht="12.75">
      <c r="A265" s="187" t="s">
        <v>325</v>
      </c>
      <c r="B265" s="183" t="s">
        <v>461</v>
      </c>
      <c r="C265" s="191">
        <v>0</v>
      </c>
      <c r="D265" s="192">
        <v>0</v>
      </c>
    </row>
    <row r="266" spans="1:4" ht="12.75">
      <c r="A266" s="187"/>
      <c r="B266" s="183" t="s">
        <v>108</v>
      </c>
      <c r="C266" s="191"/>
      <c r="D266" s="192"/>
    </row>
    <row r="267" spans="1:4" ht="12.75">
      <c r="A267" s="187"/>
      <c r="B267" s="183" t="s">
        <v>133</v>
      </c>
      <c r="C267" s="191">
        <v>0</v>
      </c>
      <c r="D267" s="192">
        <v>0</v>
      </c>
    </row>
    <row r="268" spans="1:4" ht="12.75">
      <c r="A268" s="187"/>
      <c r="B268" s="183" t="s">
        <v>462</v>
      </c>
      <c r="C268" s="191"/>
      <c r="D268" s="192"/>
    </row>
    <row r="269" spans="1:4" ht="12.75">
      <c r="A269" s="187"/>
      <c r="B269" s="183" t="s">
        <v>463</v>
      </c>
      <c r="C269" s="191"/>
      <c r="D269" s="192"/>
    </row>
    <row r="270" spans="1:4" ht="12.75">
      <c r="A270" s="187"/>
      <c r="B270" s="183" t="s">
        <v>464</v>
      </c>
      <c r="C270" s="191"/>
      <c r="D270" s="192"/>
    </row>
    <row r="271" spans="1:4" ht="12.75">
      <c r="A271" s="187"/>
      <c r="B271" s="183" t="s">
        <v>465</v>
      </c>
      <c r="C271" s="191"/>
      <c r="D271" s="192"/>
    </row>
    <row r="272" spans="1:4" ht="12.75">
      <c r="A272" s="187"/>
      <c r="B272" s="183" t="s">
        <v>466</v>
      </c>
      <c r="C272" s="191"/>
      <c r="D272" s="192"/>
    </row>
    <row r="273" spans="1:4" ht="12.75">
      <c r="A273" s="187" t="s">
        <v>326</v>
      </c>
      <c r="B273" s="183" t="s">
        <v>467</v>
      </c>
      <c r="C273" s="191"/>
      <c r="D273" s="192"/>
    </row>
    <row r="274" spans="1:4" ht="12.75">
      <c r="A274" s="187" t="s">
        <v>328</v>
      </c>
      <c r="B274" s="183" t="s">
        <v>468</v>
      </c>
      <c r="C274" s="191">
        <f>C275</f>
        <v>-2000</v>
      </c>
      <c r="D274" s="192">
        <f>D275</f>
        <v>-100</v>
      </c>
    </row>
    <row r="275" spans="1:4" ht="25.5">
      <c r="A275" s="187" t="s">
        <v>323</v>
      </c>
      <c r="B275" s="183" t="s">
        <v>469</v>
      </c>
      <c r="C275" s="191">
        <v>-2000</v>
      </c>
      <c r="D275" s="192">
        <v>-100</v>
      </c>
    </row>
    <row r="276" spans="1:4" ht="25.5">
      <c r="A276" s="187" t="s">
        <v>324</v>
      </c>
      <c r="B276" s="183" t="s">
        <v>470</v>
      </c>
      <c r="C276" s="191"/>
      <c r="D276" s="192"/>
    </row>
    <row r="277" spans="1:4" ht="12.75">
      <c r="A277" s="187" t="s">
        <v>325</v>
      </c>
      <c r="B277" s="183" t="s">
        <v>471</v>
      </c>
      <c r="C277" s="191">
        <v>0</v>
      </c>
      <c r="D277" s="192">
        <v>0</v>
      </c>
    </row>
    <row r="278" spans="1:4" ht="12.75">
      <c r="A278" s="187"/>
      <c r="B278" s="183" t="s">
        <v>108</v>
      </c>
      <c r="C278" s="191"/>
      <c r="D278" s="192"/>
    </row>
    <row r="279" spans="1:4" ht="12.75">
      <c r="A279" s="187"/>
      <c r="B279" s="183" t="s">
        <v>133</v>
      </c>
      <c r="C279" s="191">
        <v>0</v>
      </c>
      <c r="D279" s="192">
        <v>0</v>
      </c>
    </row>
    <row r="280" spans="1:4" ht="12.75">
      <c r="A280" s="187"/>
      <c r="B280" s="183" t="s">
        <v>472</v>
      </c>
      <c r="C280" s="191"/>
      <c r="D280" s="192"/>
    </row>
    <row r="281" spans="1:4" ht="12.75">
      <c r="A281" s="187"/>
      <c r="B281" s="183" t="s">
        <v>473</v>
      </c>
      <c r="C281" s="191"/>
      <c r="D281" s="192"/>
    </row>
    <row r="282" spans="1:4" ht="12.75">
      <c r="A282" s="187" t="s">
        <v>326</v>
      </c>
      <c r="B282" s="183" t="s">
        <v>474</v>
      </c>
      <c r="C282" s="191"/>
      <c r="D282" s="192"/>
    </row>
    <row r="283" spans="1:4" ht="25.5">
      <c r="A283" s="187" t="s">
        <v>329</v>
      </c>
      <c r="B283" s="183" t="s">
        <v>475</v>
      </c>
      <c r="C283" s="191">
        <v>0</v>
      </c>
      <c r="D283" s="192">
        <v>0</v>
      </c>
    </row>
    <row r="284" spans="1:4" ht="12.75">
      <c r="A284" s="187" t="s">
        <v>476</v>
      </c>
      <c r="B284" s="183" t="s">
        <v>477</v>
      </c>
      <c r="C284" s="191"/>
      <c r="D284" s="192"/>
    </row>
    <row r="285" spans="1:4" ht="12.75">
      <c r="A285" s="187" t="s">
        <v>322</v>
      </c>
      <c r="B285" s="183" t="s">
        <v>458</v>
      </c>
      <c r="C285" s="191">
        <v>0</v>
      </c>
      <c r="D285" s="192">
        <v>0</v>
      </c>
    </row>
    <row r="286" spans="1:4" ht="25.5">
      <c r="A286" s="187" t="s">
        <v>323</v>
      </c>
      <c r="B286" s="183" t="s">
        <v>478</v>
      </c>
      <c r="C286" s="191"/>
      <c r="D286" s="192">
        <v>0</v>
      </c>
    </row>
    <row r="287" spans="1:4" ht="12.75">
      <c r="A287" s="187" t="s">
        <v>324</v>
      </c>
      <c r="B287" s="183" t="s">
        <v>479</v>
      </c>
      <c r="C287" s="191"/>
      <c r="D287" s="192"/>
    </row>
    <row r="288" spans="1:4" ht="12.75">
      <c r="A288" s="187" t="s">
        <v>325</v>
      </c>
      <c r="B288" s="183" t="s">
        <v>480</v>
      </c>
      <c r="C288" s="191"/>
      <c r="D288" s="192"/>
    </row>
    <row r="289" spans="1:4" ht="12.75">
      <c r="A289" s="187" t="s">
        <v>326</v>
      </c>
      <c r="B289" s="183" t="s">
        <v>481</v>
      </c>
      <c r="C289" s="191"/>
      <c r="D289" s="192"/>
    </row>
    <row r="290" spans="1:4" ht="12.75">
      <c r="A290" s="187" t="s">
        <v>328</v>
      </c>
      <c r="B290" s="183" t="s">
        <v>468</v>
      </c>
      <c r="C290" s="191">
        <v>0</v>
      </c>
      <c r="D290" s="192">
        <v>0</v>
      </c>
    </row>
    <row r="291" spans="1:4" ht="12.75">
      <c r="A291" s="187" t="s">
        <v>323</v>
      </c>
      <c r="B291" s="183" t="s">
        <v>482</v>
      </c>
      <c r="C291" s="191"/>
      <c r="D291" s="192"/>
    </row>
    <row r="292" spans="1:4" ht="12.75">
      <c r="A292" s="187" t="s">
        <v>324</v>
      </c>
      <c r="B292" s="183" t="s">
        <v>483</v>
      </c>
      <c r="C292" s="191"/>
      <c r="D292" s="192"/>
    </row>
    <row r="293" spans="1:4" ht="25.5">
      <c r="A293" s="187" t="s">
        <v>325</v>
      </c>
      <c r="B293" s="183" t="s">
        <v>484</v>
      </c>
      <c r="C293" s="191"/>
      <c r="D293" s="192"/>
    </row>
    <row r="294" spans="1:4" ht="12.75">
      <c r="A294" s="187" t="s">
        <v>326</v>
      </c>
      <c r="B294" s="183" t="s">
        <v>485</v>
      </c>
      <c r="C294" s="191"/>
      <c r="D294" s="192"/>
    </row>
    <row r="295" spans="1:6" ht="12.75">
      <c r="A295" s="187" t="s">
        <v>327</v>
      </c>
      <c r="B295" s="183" t="s">
        <v>486</v>
      </c>
      <c r="C295" s="191"/>
      <c r="D295" s="192"/>
      <c r="F295">
        <f>1045.96-3929.01</f>
        <v>-2883.05</v>
      </c>
    </row>
    <row r="296" spans="1:4" ht="12.75">
      <c r="A296" s="187" t="s">
        <v>446</v>
      </c>
      <c r="B296" s="183" t="s">
        <v>487</v>
      </c>
      <c r="C296" s="191"/>
      <c r="D296" s="192"/>
    </row>
    <row r="297" spans="1:4" ht="12.75">
      <c r="A297" s="187" t="s">
        <v>448</v>
      </c>
      <c r="B297" s="183" t="s">
        <v>488</v>
      </c>
      <c r="C297" s="191"/>
      <c r="D297" s="192"/>
    </row>
    <row r="298" spans="1:4" ht="12.75">
      <c r="A298" s="187" t="s">
        <v>450</v>
      </c>
      <c r="B298" s="183" t="s">
        <v>489</v>
      </c>
      <c r="C298" s="191"/>
      <c r="D298" s="192"/>
    </row>
    <row r="299" spans="1:4" ht="12.75">
      <c r="A299" s="187" t="s">
        <v>452</v>
      </c>
      <c r="B299" s="183" t="s">
        <v>490</v>
      </c>
      <c r="C299" s="191"/>
      <c r="D299" s="192"/>
    </row>
    <row r="300" spans="1:4" ht="12.75">
      <c r="A300" s="187" t="s">
        <v>329</v>
      </c>
      <c r="B300" s="183" t="s">
        <v>491</v>
      </c>
      <c r="C300" s="191">
        <v>0</v>
      </c>
      <c r="D300" s="192"/>
    </row>
    <row r="301" spans="1:6" ht="12.75">
      <c r="A301" s="187" t="s">
        <v>492</v>
      </c>
      <c r="B301" s="183" t="s">
        <v>493</v>
      </c>
      <c r="C301" s="191">
        <f>C260+C274</f>
        <v>2193.2200000000003</v>
      </c>
      <c r="D301" s="192">
        <f>D260+D274</f>
        <v>3144.950000000001</v>
      </c>
      <c r="F301" s="196">
        <f>D302-D301</f>
        <v>0</v>
      </c>
    </row>
    <row r="302" spans="1:4" ht="12.75">
      <c r="A302" s="187" t="s">
        <v>494</v>
      </c>
      <c r="B302" s="183" t="s">
        <v>495</v>
      </c>
      <c r="C302" s="191">
        <f>C305-C304</f>
        <v>2193.2200000000003</v>
      </c>
      <c r="D302" s="192">
        <f>D305-D304</f>
        <v>3144.95</v>
      </c>
    </row>
    <row r="303" spans="1:4" ht="25.5">
      <c r="A303" s="187"/>
      <c r="B303" s="183" t="s">
        <v>496</v>
      </c>
      <c r="C303" s="191"/>
      <c r="D303" s="192"/>
    </row>
    <row r="304" spans="1:4" ht="12.75">
      <c r="A304" s="187" t="s">
        <v>497</v>
      </c>
      <c r="B304" s="183" t="s">
        <v>498</v>
      </c>
      <c r="C304" s="191">
        <f>'bilans 2005'!C60</f>
        <v>2381.26</v>
      </c>
      <c r="D304" s="192">
        <f>C73</f>
        <v>4574.4800000000005</v>
      </c>
    </row>
    <row r="305" spans="1:4" ht="12.75">
      <c r="A305" s="187" t="s">
        <v>499</v>
      </c>
      <c r="B305" s="183" t="s">
        <v>500</v>
      </c>
      <c r="C305" s="191">
        <f>'bilans 2005'!D61</f>
        <v>4574.4800000000005</v>
      </c>
      <c r="D305" s="192">
        <f>D73</f>
        <v>7719.43</v>
      </c>
    </row>
    <row r="306" spans="1:4" ht="13.5" thickBot="1">
      <c r="A306" s="185"/>
      <c r="B306" s="188" t="s">
        <v>501</v>
      </c>
      <c r="C306" s="193"/>
      <c r="D306" s="194"/>
    </row>
    <row r="307" spans="1:4" ht="12.75">
      <c r="A307" s="154" t="s">
        <v>504</v>
      </c>
      <c r="B307" s="154"/>
      <c r="C307" s="195" t="s">
        <v>502</v>
      </c>
      <c r="D307" s="195"/>
    </row>
    <row r="308" spans="2:4" ht="12.75">
      <c r="B308" s="53" t="s">
        <v>503</v>
      </c>
      <c r="C308" s="195"/>
      <c r="D308" s="195"/>
    </row>
    <row r="309" spans="3:4" ht="12.75">
      <c r="C309" s="195"/>
      <c r="D309" s="195"/>
    </row>
    <row r="310" spans="3:4" ht="12.75">
      <c r="C310" s="195"/>
      <c r="D310" s="195"/>
    </row>
    <row r="311" spans="3:4" ht="12.75">
      <c r="C311" s="195"/>
      <c r="D311" s="195"/>
    </row>
    <row r="312" spans="3:4" ht="12.75">
      <c r="C312" s="195"/>
      <c r="D312" s="195"/>
    </row>
    <row r="313" spans="3:4" ht="12.75">
      <c r="C313" s="195"/>
      <c r="D313" s="195"/>
    </row>
    <row r="314" spans="3:4" ht="12.75">
      <c r="C314" s="195"/>
      <c r="D314" s="195"/>
    </row>
    <row r="315" spans="3:4" ht="12.75">
      <c r="C315" s="195"/>
      <c r="D315" s="195"/>
    </row>
    <row r="316" spans="3:4" ht="12.75">
      <c r="C316" s="195"/>
      <c r="D316" s="195"/>
    </row>
    <row r="317" spans="3:4" ht="12.75">
      <c r="C317" s="195"/>
      <c r="D317" s="195"/>
    </row>
    <row r="318" spans="3:4" ht="12.75">
      <c r="C318" s="195"/>
      <c r="D318" s="195"/>
    </row>
    <row r="319" spans="3:4" ht="12.75">
      <c r="C319" s="195"/>
      <c r="D319" s="195"/>
    </row>
    <row r="320" spans="3:4" ht="12.75">
      <c r="C320" s="195"/>
      <c r="D320" s="195"/>
    </row>
    <row r="321" spans="3:4" ht="12.75">
      <c r="C321" s="195"/>
      <c r="D321" s="195"/>
    </row>
    <row r="322" spans="3:4" ht="12.75">
      <c r="C322" s="195"/>
      <c r="D322" s="195"/>
    </row>
    <row r="323" spans="3:4" ht="12.75">
      <c r="C323" s="195"/>
      <c r="D323" s="195"/>
    </row>
    <row r="324" spans="3:4" ht="12.75">
      <c r="C324" s="195"/>
      <c r="D324" s="195"/>
    </row>
    <row r="325" spans="3:4" ht="12.75">
      <c r="C325" s="195"/>
      <c r="D325" s="195"/>
    </row>
    <row r="326" spans="3:4" ht="12.75">
      <c r="C326" s="195"/>
      <c r="D326" s="195"/>
    </row>
    <row r="327" spans="3:4" ht="12.75">
      <c r="C327" s="195"/>
      <c r="D327" s="195"/>
    </row>
    <row r="328" spans="3:4" ht="12.75">
      <c r="C328" s="195"/>
      <c r="D328" s="195"/>
    </row>
    <row r="329" spans="3:4" ht="12.75">
      <c r="C329" s="195"/>
      <c r="D329" s="195"/>
    </row>
    <row r="330" spans="3:4" ht="12.75">
      <c r="C330" s="195"/>
      <c r="D330" s="195"/>
    </row>
    <row r="331" spans="3:4" ht="12.75">
      <c r="C331" s="195"/>
      <c r="D331" s="195"/>
    </row>
    <row r="332" spans="3:4" ht="12.75">
      <c r="C332" s="195"/>
      <c r="D332" s="195"/>
    </row>
    <row r="333" spans="3:4" ht="12.75">
      <c r="C333" s="195"/>
      <c r="D333" s="195"/>
    </row>
    <row r="334" spans="3:4" ht="12.75">
      <c r="C334" s="195"/>
      <c r="D334" s="195"/>
    </row>
    <row r="335" spans="3:4" ht="12.75">
      <c r="C335" s="195"/>
      <c r="D335" s="195"/>
    </row>
    <row r="336" spans="3:4" ht="12.75">
      <c r="C336" s="195"/>
      <c r="D336" s="195"/>
    </row>
  </sheetData>
  <mergeCells count="14">
    <mergeCell ref="B244:C244"/>
    <mergeCell ref="A238:B238"/>
    <mergeCell ref="A239:B239"/>
    <mergeCell ref="C2:D2"/>
    <mergeCell ref="C129:D129"/>
    <mergeCell ref="C188:D188"/>
    <mergeCell ref="A79:B79"/>
    <mergeCell ref="A80:B80"/>
    <mergeCell ref="A182:B182"/>
    <mergeCell ref="A183:B183"/>
    <mergeCell ref="A307:B307"/>
    <mergeCell ref="C245:D245"/>
    <mergeCell ref="B245:B246"/>
    <mergeCell ref="A245:A246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V793"/>
  <sheetViews>
    <sheetView tabSelected="1" zoomScaleSheetLayoutView="100" workbookViewId="0" topLeftCell="A147">
      <selection activeCell="N165" sqref="A147:P165"/>
    </sheetView>
  </sheetViews>
  <sheetFormatPr defaultColWidth="9.00390625" defaultRowHeight="12.75"/>
  <cols>
    <col min="1" max="1" width="16.875" style="6" customWidth="1"/>
    <col min="2" max="2" width="8.625" style="2" customWidth="1"/>
    <col min="3" max="3" width="11.625" style="1" customWidth="1"/>
    <col min="4" max="4" width="10.125" style="1" bestFit="1" customWidth="1"/>
    <col min="5" max="5" width="0.5" style="1" customWidth="1"/>
    <col min="6" max="6" width="10.00390625" style="1" customWidth="1"/>
    <col min="7" max="7" width="6.50390625" style="1" customWidth="1"/>
    <col min="8" max="8" width="11.50390625" style="1" customWidth="1"/>
    <col min="9" max="9" width="0.5" style="1" hidden="1" customWidth="1"/>
    <col min="10" max="10" width="10.625" style="1" customWidth="1"/>
    <col min="11" max="11" width="0.6171875" style="1" customWidth="1"/>
    <col min="12" max="12" width="11.50390625" style="1" customWidth="1"/>
    <col min="13" max="13" width="10.125" style="1" bestFit="1" customWidth="1"/>
    <col min="14" max="14" width="9.375" style="1" customWidth="1"/>
    <col min="15" max="15" width="1.37890625" style="1" customWidth="1"/>
    <col min="16" max="16" width="16.125" style="1" customWidth="1"/>
    <col min="17" max="16384" width="9.375" style="1" customWidth="1"/>
  </cols>
  <sheetData>
    <row r="1" spans="1:16" ht="6" customHeight="1">
      <c r="A1" s="232" t="s">
        <v>14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</row>
    <row r="2" spans="1:16" ht="22.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</row>
    <row r="3" spans="1:16" ht="22.5" customHeight="1">
      <c r="A3" s="232" t="s">
        <v>397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</row>
    <row r="4" spans="1:16" ht="22.5" customHeight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</row>
    <row r="5" spans="1:16" ht="12.75" customHeight="1">
      <c r="A5" s="340" t="s">
        <v>227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</row>
    <row r="6" spans="1:16" ht="8.25" customHeight="1">
      <c r="A6" s="340"/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</row>
    <row r="7" ht="14.25" customHeight="1" hidden="1"/>
    <row r="8" spans="1:16" ht="30" customHeight="1">
      <c r="A8" s="307" t="s">
        <v>229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</row>
    <row r="9" spans="1:16" ht="6.75" customHeight="1" hidden="1">
      <c r="A9" s="126"/>
      <c r="B9" s="127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</row>
    <row r="10" spans="1:152" ht="16.5" customHeight="1">
      <c r="A10" s="307" t="s">
        <v>417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  <c r="DL10" s="204"/>
      <c r="DM10" s="204"/>
      <c r="DN10" s="204"/>
      <c r="DO10" s="204"/>
      <c r="DP10" s="204"/>
      <c r="DQ10" s="204"/>
      <c r="DR10" s="204"/>
      <c r="DS10" s="204"/>
      <c r="DT10" s="204"/>
      <c r="DU10" s="204"/>
      <c r="DV10" s="204"/>
      <c r="DW10" s="204"/>
      <c r="DX10" s="204"/>
      <c r="DY10" s="204"/>
      <c r="DZ10" s="204"/>
      <c r="EA10" s="204"/>
      <c r="EB10" s="204"/>
      <c r="EC10" s="204"/>
      <c r="ED10" s="204"/>
      <c r="EE10" s="204"/>
      <c r="EF10" s="204"/>
      <c r="EG10" s="204"/>
      <c r="EH10" s="204"/>
      <c r="EI10" s="204"/>
      <c r="EJ10" s="204"/>
      <c r="EK10" s="204"/>
      <c r="EL10" s="204"/>
      <c r="EM10" s="204"/>
      <c r="EN10" s="204"/>
      <c r="EO10" s="204"/>
      <c r="EP10" s="204"/>
      <c r="EQ10" s="204"/>
      <c r="ER10" s="204"/>
      <c r="ES10" s="204"/>
      <c r="ET10" s="204"/>
      <c r="EU10" s="204"/>
      <c r="EV10" s="204"/>
    </row>
    <row r="11" spans="1:16" ht="0.75" customHeight="1" thickBot="1">
      <c r="A11" s="126"/>
      <c r="B11" s="127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</row>
    <row r="12" spans="1:16" ht="74.25" customHeight="1">
      <c r="A12" s="312" t="s">
        <v>228</v>
      </c>
      <c r="B12" s="265"/>
      <c r="C12" s="265"/>
      <c r="D12" s="308" t="s">
        <v>22</v>
      </c>
      <c r="E12" s="265"/>
      <c r="F12" s="308" t="s">
        <v>23</v>
      </c>
      <c r="G12" s="265"/>
      <c r="H12" s="308" t="s">
        <v>380</v>
      </c>
      <c r="I12" s="265"/>
      <c r="J12" s="308" t="s">
        <v>24</v>
      </c>
      <c r="K12" s="265"/>
      <c r="L12" s="308" t="s">
        <v>331</v>
      </c>
      <c r="M12" s="265"/>
      <c r="N12" s="308" t="s">
        <v>8</v>
      </c>
      <c r="O12" s="265"/>
      <c r="P12" s="21" t="s">
        <v>352</v>
      </c>
    </row>
    <row r="13" spans="1:16" ht="12" customHeight="1">
      <c r="A13" s="311"/>
      <c r="B13" s="290"/>
      <c r="C13" s="290"/>
      <c r="D13" s="282" t="s">
        <v>249</v>
      </c>
      <c r="E13" s="290"/>
      <c r="F13" s="282" t="s">
        <v>249</v>
      </c>
      <c r="G13" s="290"/>
      <c r="H13" s="282" t="s">
        <v>249</v>
      </c>
      <c r="I13" s="290"/>
      <c r="J13" s="282" t="s">
        <v>249</v>
      </c>
      <c r="K13" s="290"/>
      <c r="L13" s="282" t="s">
        <v>249</v>
      </c>
      <c r="M13" s="290"/>
      <c r="N13" s="282" t="s">
        <v>249</v>
      </c>
      <c r="O13" s="290"/>
      <c r="P13" s="22" t="s">
        <v>249</v>
      </c>
    </row>
    <row r="14" spans="1:16" ht="27" customHeight="1">
      <c r="A14" s="281" t="s">
        <v>437</v>
      </c>
      <c r="B14" s="248"/>
      <c r="C14" s="248"/>
      <c r="D14" s="284"/>
      <c r="E14" s="267"/>
      <c r="F14" s="235"/>
      <c r="G14" s="316"/>
      <c r="H14" s="284">
        <v>0</v>
      </c>
      <c r="I14" s="267"/>
      <c r="J14" s="284"/>
      <c r="K14" s="267"/>
      <c r="L14" s="284"/>
      <c r="M14" s="267"/>
      <c r="N14" s="284"/>
      <c r="O14" s="267"/>
      <c r="P14" s="128">
        <f>SUM(D14:O14)</f>
        <v>0</v>
      </c>
    </row>
    <row r="15" spans="1:16" ht="12.75" customHeight="1">
      <c r="A15" s="281" t="s">
        <v>4</v>
      </c>
      <c r="B15" s="248"/>
      <c r="C15" s="248"/>
      <c r="D15" s="284">
        <f>D16+D17+D18</f>
        <v>0</v>
      </c>
      <c r="E15" s="278"/>
      <c r="F15" s="284">
        <f>F16+F17+F18</f>
        <v>0</v>
      </c>
      <c r="G15" s="278"/>
      <c r="H15" s="284">
        <f>H16+H17+H18</f>
        <v>0</v>
      </c>
      <c r="I15" s="278"/>
      <c r="J15" s="284">
        <f>J16+J17+J18</f>
        <v>0</v>
      </c>
      <c r="K15" s="278"/>
      <c r="L15" s="284">
        <f>L16+L17+L18</f>
        <v>0</v>
      </c>
      <c r="M15" s="278"/>
      <c r="N15" s="284">
        <f>N16+N17+N18</f>
        <v>0</v>
      </c>
      <c r="O15" s="278"/>
      <c r="P15" s="128">
        <f>P16+P17+P18</f>
        <v>0</v>
      </c>
    </row>
    <row r="16" spans="1:16" ht="12.75" customHeight="1">
      <c r="A16" s="281" t="s">
        <v>230</v>
      </c>
      <c r="B16" s="248"/>
      <c r="C16" s="248"/>
      <c r="D16" s="277"/>
      <c r="E16" s="278"/>
      <c r="F16" s="277"/>
      <c r="G16" s="278"/>
      <c r="H16" s="277">
        <v>0</v>
      </c>
      <c r="I16" s="278"/>
      <c r="J16" s="277"/>
      <c r="K16" s="278"/>
      <c r="L16" s="277"/>
      <c r="M16" s="278"/>
      <c r="N16" s="277"/>
      <c r="O16" s="278"/>
      <c r="P16" s="129">
        <f>SUM(D16:O16)</f>
        <v>0</v>
      </c>
    </row>
    <row r="17" spans="1:16" ht="12.75" customHeight="1">
      <c r="A17" s="281" t="s">
        <v>231</v>
      </c>
      <c r="B17" s="248"/>
      <c r="C17" s="248"/>
      <c r="D17" s="277"/>
      <c r="E17" s="278"/>
      <c r="F17" s="277"/>
      <c r="G17" s="278"/>
      <c r="H17" s="277"/>
      <c r="I17" s="278"/>
      <c r="J17" s="277"/>
      <c r="K17" s="278"/>
      <c r="L17" s="277"/>
      <c r="M17" s="278"/>
      <c r="N17" s="277"/>
      <c r="O17" s="278"/>
      <c r="P17" s="129">
        <f>SUM(D17:O17)</f>
        <v>0</v>
      </c>
    </row>
    <row r="18" spans="1:16" ht="12.75" customHeight="1">
      <c r="A18" s="281" t="s">
        <v>232</v>
      </c>
      <c r="B18" s="248"/>
      <c r="C18" s="248"/>
      <c r="D18" s="277"/>
      <c r="E18" s="278"/>
      <c r="F18" s="277"/>
      <c r="G18" s="278"/>
      <c r="H18" s="277"/>
      <c r="I18" s="278"/>
      <c r="J18" s="277"/>
      <c r="K18" s="278"/>
      <c r="L18" s="277"/>
      <c r="M18" s="278"/>
      <c r="N18" s="277"/>
      <c r="O18" s="278"/>
      <c r="P18" s="129">
        <f>SUM(D18:O18)</f>
        <v>0</v>
      </c>
    </row>
    <row r="19" spans="1:16" ht="12.75" customHeight="1">
      <c r="A19" s="281" t="s">
        <v>233</v>
      </c>
      <c r="B19" s="248"/>
      <c r="C19" s="248"/>
      <c r="D19" s="284">
        <f>D20+D21+D22+D23</f>
        <v>0</v>
      </c>
      <c r="E19" s="278"/>
      <c r="F19" s="284">
        <f>F20+F21+F22+F23</f>
        <v>0</v>
      </c>
      <c r="G19" s="278"/>
      <c r="H19" s="284">
        <f>H20+H21+H22+H23</f>
        <v>0</v>
      </c>
      <c r="I19" s="278"/>
      <c r="J19" s="284">
        <f>J20+J21+J22+J23</f>
        <v>0</v>
      </c>
      <c r="K19" s="278"/>
      <c r="L19" s="284">
        <f>L20+L21+L22+L23</f>
        <v>0</v>
      </c>
      <c r="M19" s="278"/>
      <c r="N19" s="284">
        <f>N20+N21+N22+N23</f>
        <v>0</v>
      </c>
      <c r="O19" s="278"/>
      <c r="P19" s="128">
        <f>P20+P21+P22+P23</f>
        <v>0</v>
      </c>
    </row>
    <row r="20" spans="1:16" ht="12.75" customHeight="1">
      <c r="A20" s="281" t="s">
        <v>234</v>
      </c>
      <c r="B20" s="248"/>
      <c r="C20" s="248"/>
      <c r="D20" s="277"/>
      <c r="E20" s="278"/>
      <c r="F20" s="277"/>
      <c r="G20" s="278"/>
      <c r="H20" s="277"/>
      <c r="I20" s="278"/>
      <c r="J20" s="277"/>
      <c r="K20" s="278"/>
      <c r="L20" s="277"/>
      <c r="M20" s="278"/>
      <c r="N20" s="277"/>
      <c r="O20" s="278"/>
      <c r="P20" s="129">
        <f>SUM(D20:O20)</f>
        <v>0</v>
      </c>
    </row>
    <row r="21" spans="1:16" ht="12.75" customHeight="1">
      <c r="A21" s="281" t="s">
        <v>235</v>
      </c>
      <c r="B21" s="248"/>
      <c r="C21" s="248"/>
      <c r="D21" s="277"/>
      <c r="E21" s="278"/>
      <c r="F21" s="277"/>
      <c r="G21" s="278"/>
      <c r="H21" s="277"/>
      <c r="I21" s="278"/>
      <c r="J21" s="277"/>
      <c r="K21" s="278"/>
      <c r="L21" s="277"/>
      <c r="M21" s="278"/>
      <c r="N21" s="277"/>
      <c r="O21" s="278"/>
      <c r="P21" s="129">
        <f>SUM(D21:O21)</f>
        <v>0</v>
      </c>
    </row>
    <row r="22" spans="1:16" ht="12.75" customHeight="1">
      <c r="A22" s="281" t="s">
        <v>236</v>
      </c>
      <c r="B22" s="248"/>
      <c r="C22" s="248"/>
      <c r="D22" s="277"/>
      <c r="E22" s="278"/>
      <c r="F22" s="277"/>
      <c r="G22" s="278"/>
      <c r="H22" s="277"/>
      <c r="I22" s="278"/>
      <c r="J22" s="277"/>
      <c r="K22" s="278"/>
      <c r="L22" s="277"/>
      <c r="M22" s="278"/>
      <c r="N22" s="277"/>
      <c r="O22" s="278"/>
      <c r="P22" s="129">
        <f>SUM(D22:O22)</f>
        <v>0</v>
      </c>
    </row>
    <row r="23" spans="1:16" ht="12.75" customHeight="1">
      <c r="A23" s="281" t="s">
        <v>237</v>
      </c>
      <c r="B23" s="248"/>
      <c r="C23" s="248"/>
      <c r="D23" s="277"/>
      <c r="E23" s="278"/>
      <c r="F23" s="277"/>
      <c r="G23" s="278"/>
      <c r="H23" s="277"/>
      <c r="I23" s="278"/>
      <c r="J23" s="277"/>
      <c r="K23" s="278"/>
      <c r="L23" s="277"/>
      <c r="M23" s="278"/>
      <c r="N23" s="277"/>
      <c r="O23" s="278"/>
      <c r="P23" s="129">
        <f>SUM(D23:O23)</f>
        <v>0</v>
      </c>
    </row>
    <row r="24" spans="1:16" ht="24.75" customHeight="1" thickBot="1">
      <c r="A24" s="296" t="s">
        <v>433</v>
      </c>
      <c r="B24" s="258"/>
      <c r="C24" s="258"/>
      <c r="D24" s="285">
        <f>D14+D15-D19</f>
        <v>0</v>
      </c>
      <c r="E24" s="321"/>
      <c r="F24" s="285">
        <f>F14+F15-F19</f>
        <v>0</v>
      </c>
      <c r="G24" s="321"/>
      <c r="H24" s="285">
        <f>H14+H15-H19</f>
        <v>0</v>
      </c>
      <c r="I24" s="321"/>
      <c r="J24" s="285">
        <f>J14+J15-J19</f>
        <v>0</v>
      </c>
      <c r="K24" s="321"/>
      <c r="L24" s="285">
        <f>L14+L15-L19</f>
        <v>0</v>
      </c>
      <c r="M24" s="321"/>
      <c r="N24" s="285">
        <f>N14+N15-N19</f>
        <v>0</v>
      </c>
      <c r="O24" s="321"/>
      <c r="P24" s="130">
        <f>P14+P15-P19</f>
        <v>0</v>
      </c>
    </row>
    <row r="25" spans="1:16" ht="18.75" customHeight="1">
      <c r="A25" s="343"/>
      <c r="B25" s="343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</row>
    <row r="26" spans="1:16" ht="18.75" customHeight="1">
      <c r="A26" s="240"/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</row>
    <row r="27" spans="1:16" ht="18.75" customHeight="1">
      <c r="A27" s="240"/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</row>
    <row r="28" spans="1:16" ht="18.75" customHeight="1">
      <c r="A28" s="240"/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</row>
    <row r="29" spans="1:16" ht="3" customHeight="1">
      <c r="A29" s="346" t="s">
        <v>418</v>
      </c>
      <c r="B29" s="346"/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346"/>
      <c r="N29" s="346"/>
      <c r="O29" s="346"/>
      <c r="P29" s="346"/>
    </row>
    <row r="30" spans="1:152" ht="16.5" customHeight="1">
      <c r="A30" s="346"/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6"/>
      <c r="N30" s="346"/>
      <c r="O30" s="346"/>
      <c r="P30" s="346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4"/>
      <c r="DF30" s="204"/>
      <c r="DG30" s="204"/>
      <c r="DH30" s="204"/>
      <c r="DI30" s="204"/>
      <c r="DJ30" s="204"/>
      <c r="DK30" s="204"/>
      <c r="DL30" s="204"/>
      <c r="DM30" s="204"/>
      <c r="DN30" s="204"/>
      <c r="DO30" s="204"/>
      <c r="DP30" s="204"/>
      <c r="DQ30" s="204"/>
      <c r="DR30" s="204"/>
      <c r="DS30" s="204"/>
      <c r="DT30" s="204"/>
      <c r="DU30" s="204"/>
      <c r="DV30" s="204"/>
      <c r="DW30" s="204"/>
      <c r="DX30" s="204"/>
      <c r="DY30" s="204"/>
      <c r="DZ30" s="204"/>
      <c r="EA30" s="204"/>
      <c r="EB30" s="204"/>
      <c r="EC30" s="204"/>
      <c r="ED30" s="204"/>
      <c r="EE30" s="204"/>
      <c r="EF30" s="204"/>
      <c r="EG30" s="204"/>
      <c r="EH30" s="204"/>
      <c r="EI30" s="204"/>
      <c r="EJ30" s="204"/>
      <c r="EK30" s="204"/>
      <c r="EL30" s="204"/>
      <c r="EM30" s="204"/>
      <c r="EN30" s="204"/>
      <c r="EO30" s="204"/>
      <c r="EP30" s="204"/>
      <c r="EQ30" s="204"/>
      <c r="ER30" s="204"/>
      <c r="ES30" s="204"/>
      <c r="ET30" s="204"/>
      <c r="EU30" s="204"/>
      <c r="EV30" s="204"/>
    </row>
    <row r="31" spans="1:16" ht="9.75" customHeight="1" thickBot="1">
      <c r="A31" s="349"/>
      <c r="B31" s="349"/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</row>
    <row r="32" spans="1:16" ht="73.5" customHeight="1">
      <c r="A32" s="312" t="s">
        <v>228</v>
      </c>
      <c r="B32" s="265"/>
      <c r="C32" s="265"/>
      <c r="D32" s="308" t="s">
        <v>22</v>
      </c>
      <c r="E32" s="265"/>
      <c r="F32" s="308" t="s">
        <v>349</v>
      </c>
      <c r="G32" s="265"/>
      <c r="H32" s="308" t="s">
        <v>380</v>
      </c>
      <c r="I32" s="265"/>
      <c r="J32" s="308" t="s">
        <v>24</v>
      </c>
      <c r="K32" s="265"/>
      <c r="L32" s="308" t="s">
        <v>331</v>
      </c>
      <c r="M32" s="265"/>
      <c r="N32" s="308" t="s">
        <v>8</v>
      </c>
      <c r="O32" s="265"/>
      <c r="P32" s="21" t="s">
        <v>352</v>
      </c>
    </row>
    <row r="33" spans="1:16" ht="12" customHeight="1">
      <c r="A33" s="311"/>
      <c r="B33" s="290"/>
      <c r="C33" s="290"/>
      <c r="D33" s="282" t="s">
        <v>249</v>
      </c>
      <c r="E33" s="290"/>
      <c r="F33" s="282" t="s">
        <v>249</v>
      </c>
      <c r="G33" s="290"/>
      <c r="H33" s="282" t="s">
        <v>249</v>
      </c>
      <c r="I33" s="290"/>
      <c r="J33" s="282" t="s">
        <v>249</v>
      </c>
      <c r="K33" s="290"/>
      <c r="L33" s="282" t="s">
        <v>249</v>
      </c>
      <c r="M33" s="290"/>
      <c r="N33" s="282" t="s">
        <v>249</v>
      </c>
      <c r="O33" s="290"/>
      <c r="P33" s="22" t="s">
        <v>249</v>
      </c>
    </row>
    <row r="34" spans="1:16" ht="30" customHeight="1">
      <c r="A34" s="281" t="s">
        <v>436</v>
      </c>
      <c r="B34" s="248"/>
      <c r="C34" s="248"/>
      <c r="D34" s="284"/>
      <c r="E34" s="267"/>
      <c r="F34" s="284"/>
      <c r="G34" s="267"/>
      <c r="H34" s="284">
        <v>0</v>
      </c>
      <c r="I34" s="267"/>
      <c r="J34" s="284"/>
      <c r="K34" s="267"/>
      <c r="L34" s="284"/>
      <c r="M34" s="267"/>
      <c r="N34" s="284"/>
      <c r="O34" s="267"/>
      <c r="P34" s="128">
        <f>SUM(D34:O34)</f>
        <v>0</v>
      </c>
    </row>
    <row r="35" spans="1:16" ht="12.75" customHeight="1">
      <c r="A35" s="281" t="s">
        <v>4</v>
      </c>
      <c r="B35" s="248"/>
      <c r="C35" s="248"/>
      <c r="D35" s="284">
        <f>D36+D38+D39</f>
        <v>0</v>
      </c>
      <c r="E35" s="278"/>
      <c r="F35" s="284">
        <f>F36+F38+F39</f>
        <v>0</v>
      </c>
      <c r="G35" s="278"/>
      <c r="H35" s="284">
        <f>H36+H38+H39</f>
        <v>0</v>
      </c>
      <c r="I35" s="278"/>
      <c r="J35" s="284">
        <f>J36+J38+J39</f>
        <v>0</v>
      </c>
      <c r="K35" s="278"/>
      <c r="L35" s="284">
        <f>L36+L38+L39</f>
        <v>0</v>
      </c>
      <c r="M35" s="278"/>
      <c r="N35" s="284">
        <f>N36+N38+N39</f>
        <v>0</v>
      </c>
      <c r="O35" s="278"/>
      <c r="P35" s="128">
        <f>P36+P38+P39</f>
        <v>0</v>
      </c>
    </row>
    <row r="36" spans="1:16" ht="28.5" customHeight="1">
      <c r="A36" s="281" t="s">
        <v>238</v>
      </c>
      <c r="B36" s="248"/>
      <c r="C36" s="248"/>
      <c r="D36" s="277"/>
      <c r="E36" s="278"/>
      <c r="F36" s="277"/>
      <c r="G36" s="278"/>
      <c r="H36" s="277">
        <v>0</v>
      </c>
      <c r="I36" s="278"/>
      <c r="J36" s="277"/>
      <c r="K36" s="278"/>
      <c r="L36" s="277"/>
      <c r="M36" s="278"/>
      <c r="N36" s="277"/>
      <c r="O36" s="278"/>
      <c r="P36" s="129">
        <f>SUM(D36:O36)</f>
        <v>0</v>
      </c>
    </row>
    <row r="37" spans="1:16" ht="26.25" customHeight="1">
      <c r="A37" s="299" t="s">
        <v>0</v>
      </c>
      <c r="B37" s="248"/>
      <c r="C37" s="248"/>
      <c r="D37" s="277"/>
      <c r="E37" s="278"/>
      <c r="F37" s="277"/>
      <c r="G37" s="278"/>
      <c r="H37" s="277"/>
      <c r="I37" s="278"/>
      <c r="J37" s="277"/>
      <c r="K37" s="278"/>
      <c r="L37" s="277"/>
      <c r="M37" s="278"/>
      <c r="N37" s="277"/>
      <c r="O37" s="278"/>
      <c r="P37" s="129">
        <f>SUM(D37:O37)</f>
        <v>0</v>
      </c>
    </row>
    <row r="38" spans="1:16" ht="26.25" customHeight="1">
      <c r="A38" s="281" t="s">
        <v>239</v>
      </c>
      <c r="B38" s="248"/>
      <c r="C38" s="248"/>
      <c r="D38" s="277"/>
      <c r="E38" s="278"/>
      <c r="F38" s="277"/>
      <c r="G38" s="278"/>
      <c r="H38" s="277"/>
      <c r="I38" s="278"/>
      <c r="J38" s="277"/>
      <c r="K38" s="278"/>
      <c r="L38" s="277"/>
      <c r="M38" s="278"/>
      <c r="N38" s="277"/>
      <c r="O38" s="278"/>
      <c r="P38" s="129">
        <f>SUM(D38:O38)</f>
        <v>0</v>
      </c>
    </row>
    <row r="39" spans="1:16" ht="12.75" customHeight="1">
      <c r="A39" s="281" t="s">
        <v>232</v>
      </c>
      <c r="B39" s="248"/>
      <c r="C39" s="248"/>
      <c r="D39" s="277"/>
      <c r="E39" s="278"/>
      <c r="F39" s="277"/>
      <c r="G39" s="278"/>
      <c r="H39" s="277"/>
      <c r="I39" s="278"/>
      <c r="J39" s="277"/>
      <c r="K39" s="278"/>
      <c r="L39" s="277"/>
      <c r="M39" s="278"/>
      <c r="N39" s="277"/>
      <c r="O39" s="278"/>
      <c r="P39" s="129">
        <f>SUM(D39:O39)</f>
        <v>0</v>
      </c>
    </row>
    <row r="40" spans="1:16" ht="12.75" customHeight="1">
      <c r="A40" s="281" t="s">
        <v>233</v>
      </c>
      <c r="B40" s="248"/>
      <c r="C40" s="248"/>
      <c r="D40" s="284">
        <f>SUM(D41:E44)</f>
        <v>0</v>
      </c>
      <c r="E40" s="267"/>
      <c r="F40" s="284">
        <f>SUM(F41:G44)</f>
        <v>0</v>
      </c>
      <c r="G40" s="267"/>
      <c r="H40" s="284">
        <f>SUM(H41:I44)</f>
        <v>0</v>
      </c>
      <c r="I40" s="267"/>
      <c r="J40" s="284">
        <f>SUM(J41:K44)</f>
        <v>0</v>
      </c>
      <c r="K40" s="267"/>
      <c r="L40" s="284">
        <f>SUM(L41:M44)</f>
        <v>0</v>
      </c>
      <c r="M40" s="267"/>
      <c r="N40" s="284">
        <f>SUM(N41:O44)</f>
        <v>0</v>
      </c>
      <c r="O40" s="267"/>
      <c r="P40" s="128">
        <f>SUM(P41:P44)</f>
        <v>0</v>
      </c>
    </row>
    <row r="41" spans="1:16" ht="12.75" customHeight="1">
      <c r="A41" s="281" t="s">
        <v>234</v>
      </c>
      <c r="B41" s="248"/>
      <c r="C41" s="248"/>
      <c r="D41" s="277"/>
      <c r="E41" s="278"/>
      <c r="F41" s="277"/>
      <c r="G41" s="278"/>
      <c r="H41" s="277"/>
      <c r="I41" s="278"/>
      <c r="J41" s="277"/>
      <c r="K41" s="278"/>
      <c r="L41" s="277"/>
      <c r="M41" s="278"/>
      <c r="N41" s="277"/>
      <c r="O41" s="278"/>
      <c r="P41" s="129">
        <f>SUM(D41:O41)</f>
        <v>0</v>
      </c>
    </row>
    <row r="42" spans="1:16" ht="12.75" customHeight="1">
      <c r="A42" s="281" t="s">
        <v>235</v>
      </c>
      <c r="B42" s="248"/>
      <c r="C42" s="248"/>
      <c r="D42" s="277"/>
      <c r="E42" s="278"/>
      <c r="F42" s="277"/>
      <c r="G42" s="278"/>
      <c r="H42" s="277"/>
      <c r="I42" s="278"/>
      <c r="J42" s="277"/>
      <c r="K42" s="278"/>
      <c r="L42" s="277"/>
      <c r="M42" s="278"/>
      <c r="N42" s="277"/>
      <c r="O42" s="278"/>
      <c r="P42" s="129">
        <f>SUM(D42:O42)</f>
        <v>0</v>
      </c>
    </row>
    <row r="43" spans="1:16" ht="12.75" customHeight="1">
      <c r="A43" s="281" t="s">
        <v>236</v>
      </c>
      <c r="B43" s="248"/>
      <c r="C43" s="248"/>
      <c r="D43" s="277"/>
      <c r="E43" s="278"/>
      <c r="F43" s="277"/>
      <c r="G43" s="278"/>
      <c r="H43" s="277"/>
      <c r="I43" s="278"/>
      <c r="J43" s="277"/>
      <c r="K43" s="278"/>
      <c r="L43" s="277"/>
      <c r="M43" s="278"/>
      <c r="N43" s="277"/>
      <c r="O43" s="278"/>
      <c r="P43" s="129">
        <f>SUM(D43:O43)</f>
        <v>0</v>
      </c>
    </row>
    <row r="44" spans="1:16" ht="12.75" customHeight="1">
      <c r="A44" s="286" t="s">
        <v>237</v>
      </c>
      <c r="B44" s="287"/>
      <c r="C44" s="288"/>
      <c r="D44" s="309"/>
      <c r="E44" s="310"/>
      <c r="F44" s="309"/>
      <c r="G44" s="310"/>
      <c r="H44" s="309"/>
      <c r="I44" s="310"/>
      <c r="J44" s="309"/>
      <c r="K44" s="310"/>
      <c r="L44" s="309"/>
      <c r="M44" s="310"/>
      <c r="N44" s="309"/>
      <c r="O44" s="310"/>
      <c r="P44" s="129">
        <f>SUM(D44:O44)</f>
        <v>0</v>
      </c>
    </row>
    <row r="45" spans="1:16" ht="24.75" customHeight="1">
      <c r="A45" s="286" t="s">
        <v>435</v>
      </c>
      <c r="B45" s="287"/>
      <c r="C45" s="288"/>
      <c r="D45" s="235">
        <f>D34+D35-D40</f>
        <v>0</v>
      </c>
      <c r="E45" s="236"/>
      <c r="F45" s="235">
        <f>F34+F35-F40</f>
        <v>0</v>
      </c>
      <c r="G45" s="236"/>
      <c r="H45" s="235">
        <f>H34+H35-H40</f>
        <v>0</v>
      </c>
      <c r="I45" s="236"/>
      <c r="J45" s="235">
        <f>J34+J35-J40</f>
        <v>0</v>
      </c>
      <c r="K45" s="236"/>
      <c r="L45" s="235">
        <f>L34+L35-L40</f>
        <v>0</v>
      </c>
      <c r="M45" s="236"/>
      <c r="N45" s="235">
        <f>N34+N35-N40</f>
        <v>0</v>
      </c>
      <c r="O45" s="236"/>
      <c r="P45" s="128">
        <f>P34+P35-P40</f>
        <v>0</v>
      </c>
    </row>
    <row r="46" spans="1:16" ht="27" customHeight="1">
      <c r="A46" s="286" t="s">
        <v>430</v>
      </c>
      <c r="B46" s="287"/>
      <c r="C46" s="288"/>
      <c r="D46" s="235">
        <f>D14-D34</f>
        <v>0</v>
      </c>
      <c r="E46" s="236"/>
      <c r="F46" s="235">
        <f>F14-F34</f>
        <v>0</v>
      </c>
      <c r="G46" s="236"/>
      <c r="H46" s="235">
        <f>H14-H34</f>
        <v>0</v>
      </c>
      <c r="I46" s="236"/>
      <c r="J46" s="235">
        <f>J14-J34</f>
        <v>0</v>
      </c>
      <c r="K46" s="236"/>
      <c r="L46" s="235">
        <f>L14-L34</f>
        <v>0</v>
      </c>
      <c r="M46" s="236"/>
      <c r="N46" s="235">
        <f>N14-N34</f>
        <v>0</v>
      </c>
      <c r="O46" s="236"/>
      <c r="P46" s="128">
        <f>P14-P34</f>
        <v>0</v>
      </c>
    </row>
    <row r="47" spans="1:16" ht="29.25" customHeight="1" thickBot="1">
      <c r="A47" s="296" t="s">
        <v>429</v>
      </c>
      <c r="B47" s="258"/>
      <c r="C47" s="258"/>
      <c r="D47" s="285">
        <f>D24-D45</f>
        <v>0</v>
      </c>
      <c r="E47" s="321"/>
      <c r="F47" s="285">
        <f>F24-F45</f>
        <v>0</v>
      </c>
      <c r="G47" s="321"/>
      <c r="H47" s="285">
        <f>H24-H45</f>
        <v>0</v>
      </c>
      <c r="I47" s="321"/>
      <c r="J47" s="285">
        <f>J24-J45</f>
        <v>0</v>
      </c>
      <c r="K47" s="321"/>
      <c r="L47" s="285">
        <f>L24-L45</f>
        <v>0</v>
      </c>
      <c r="M47" s="321"/>
      <c r="N47" s="285">
        <f>N24-N45</f>
        <v>0</v>
      </c>
      <c r="O47" s="321"/>
      <c r="P47" s="130">
        <f>P24-P45</f>
        <v>0</v>
      </c>
    </row>
    <row r="48" spans="1:16" ht="29.25" customHeight="1" hidden="1">
      <c r="A48" s="18"/>
      <c r="B48" s="131"/>
      <c r="C48" s="132"/>
      <c r="D48" s="19"/>
      <c r="E48" s="133"/>
      <c r="F48" s="19"/>
      <c r="G48" s="133"/>
      <c r="H48" s="19"/>
      <c r="I48" s="133"/>
      <c r="J48" s="19"/>
      <c r="K48" s="133"/>
      <c r="L48" s="19"/>
      <c r="M48" s="133"/>
      <c r="N48" s="19"/>
      <c r="O48" s="133"/>
      <c r="P48" s="134"/>
    </row>
    <row r="49" spans="1:16" ht="29.25" customHeight="1">
      <c r="A49" s="18"/>
      <c r="B49" s="131"/>
      <c r="C49" s="132"/>
      <c r="D49" s="19"/>
      <c r="E49" s="133"/>
      <c r="F49" s="19"/>
      <c r="G49" s="133"/>
      <c r="H49" s="19"/>
      <c r="I49" s="133"/>
      <c r="J49" s="19"/>
      <c r="K49" s="133"/>
      <c r="L49" s="19"/>
      <c r="M49" s="133"/>
      <c r="N49" s="19"/>
      <c r="O49" s="133"/>
      <c r="P49" s="134"/>
    </row>
    <row r="50" spans="1:152" ht="48" customHeight="1">
      <c r="A50" s="307" t="s">
        <v>419</v>
      </c>
      <c r="B50" s="307"/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  <c r="BZ50" s="204"/>
      <c r="CA50" s="204"/>
      <c r="CB50" s="204"/>
      <c r="CC50" s="204"/>
      <c r="CD50" s="204"/>
      <c r="CE50" s="204"/>
      <c r="CF50" s="204"/>
      <c r="CG50" s="204"/>
      <c r="CH50" s="204"/>
      <c r="CI50" s="204"/>
      <c r="CJ50" s="204"/>
      <c r="CK50" s="204"/>
      <c r="CL50" s="204"/>
      <c r="CM50" s="204"/>
      <c r="CN50" s="204"/>
      <c r="CO50" s="204"/>
      <c r="CP50" s="204"/>
      <c r="CQ50" s="204"/>
      <c r="CR50" s="204"/>
      <c r="CS50" s="204"/>
      <c r="CT50" s="204"/>
      <c r="CU50" s="204"/>
      <c r="CV50" s="204"/>
      <c r="CW50" s="204"/>
      <c r="CX50" s="204"/>
      <c r="CY50" s="204"/>
      <c r="CZ50" s="204"/>
      <c r="DA50" s="204"/>
      <c r="DB50" s="204"/>
      <c r="DC50" s="204"/>
      <c r="DD50" s="204"/>
      <c r="DE50" s="204"/>
      <c r="DF50" s="204"/>
      <c r="DG50" s="204"/>
      <c r="DH50" s="204"/>
      <c r="DI50" s="204"/>
      <c r="DJ50" s="204"/>
      <c r="DK50" s="204"/>
      <c r="DL50" s="204"/>
      <c r="DM50" s="204"/>
      <c r="DN50" s="204"/>
      <c r="DO50" s="204"/>
      <c r="DP50" s="204"/>
      <c r="DQ50" s="204"/>
      <c r="DR50" s="204"/>
      <c r="DS50" s="204"/>
      <c r="DT50" s="204"/>
      <c r="DU50" s="204"/>
      <c r="DV50" s="204"/>
      <c r="DW50" s="204"/>
      <c r="DX50" s="204"/>
      <c r="DY50" s="204"/>
      <c r="DZ50" s="204"/>
      <c r="EA50" s="204"/>
      <c r="EB50" s="204"/>
      <c r="EC50" s="204"/>
      <c r="ED50" s="204"/>
      <c r="EE50" s="204"/>
      <c r="EF50" s="204"/>
      <c r="EG50" s="204"/>
      <c r="EH50" s="204"/>
      <c r="EI50" s="204"/>
      <c r="EJ50" s="204"/>
      <c r="EK50" s="204"/>
      <c r="EL50" s="204"/>
      <c r="EM50" s="204"/>
      <c r="EN50" s="204"/>
      <c r="EO50" s="204"/>
      <c r="EP50" s="204"/>
      <c r="EQ50" s="204"/>
      <c r="ER50" s="204"/>
      <c r="ES50" s="204"/>
      <c r="ET50" s="204"/>
      <c r="EU50" s="204"/>
      <c r="EV50" s="204"/>
    </row>
    <row r="51" spans="1:16" ht="9.75" customHeight="1" thickBot="1">
      <c r="A51" s="126"/>
      <c r="B51" s="127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</row>
    <row r="52" spans="1:16" ht="72" customHeight="1">
      <c r="A52" s="312" t="s">
        <v>228</v>
      </c>
      <c r="B52" s="265"/>
      <c r="C52" s="265"/>
      <c r="D52" s="20" t="s">
        <v>332</v>
      </c>
      <c r="E52" s="318" t="s">
        <v>247</v>
      </c>
      <c r="F52" s="319"/>
      <c r="G52" s="318" t="s">
        <v>333</v>
      </c>
      <c r="H52" s="320"/>
      <c r="I52" s="318" t="s">
        <v>248</v>
      </c>
      <c r="J52" s="319"/>
      <c r="K52" s="318" t="s">
        <v>334</v>
      </c>
      <c r="L52" s="320"/>
      <c r="M52" s="20" t="s">
        <v>335</v>
      </c>
      <c r="N52" s="308" t="s">
        <v>8</v>
      </c>
      <c r="O52" s="265"/>
      <c r="P52" s="21" t="s">
        <v>352</v>
      </c>
    </row>
    <row r="53" spans="1:16" ht="12" customHeight="1">
      <c r="A53" s="311"/>
      <c r="B53" s="290"/>
      <c r="C53" s="290"/>
      <c r="D53" s="7" t="s">
        <v>249</v>
      </c>
      <c r="E53" s="313" t="s">
        <v>249</v>
      </c>
      <c r="F53" s="314"/>
      <c r="G53" s="313" t="s">
        <v>249</v>
      </c>
      <c r="H53" s="317"/>
      <c r="I53" s="313" t="s">
        <v>249</v>
      </c>
      <c r="J53" s="314"/>
      <c r="K53" s="313" t="s">
        <v>249</v>
      </c>
      <c r="L53" s="317"/>
      <c r="M53" s="7" t="s">
        <v>249</v>
      </c>
      <c r="N53" s="282" t="s">
        <v>249</v>
      </c>
      <c r="O53" s="290"/>
      <c r="P53" s="22" t="s">
        <v>249</v>
      </c>
    </row>
    <row r="54" spans="1:16" ht="27" customHeight="1">
      <c r="A54" s="281" t="s">
        <v>434</v>
      </c>
      <c r="B54" s="248"/>
      <c r="C54" s="248"/>
      <c r="D54" s="121">
        <v>0</v>
      </c>
      <c r="E54" s="315"/>
      <c r="F54" s="316"/>
      <c r="G54" s="235">
        <v>0</v>
      </c>
      <c r="H54" s="236"/>
      <c r="I54" s="235"/>
      <c r="J54" s="236"/>
      <c r="K54" s="235">
        <v>0</v>
      </c>
      <c r="L54" s="236"/>
      <c r="M54" s="121">
        <v>0</v>
      </c>
      <c r="N54" s="284">
        <v>2000</v>
      </c>
      <c r="O54" s="267"/>
      <c r="P54" s="128">
        <f>SUM(D54:O54)</f>
        <v>2000</v>
      </c>
    </row>
    <row r="55" spans="1:16" ht="12.75" customHeight="1">
      <c r="A55" s="281" t="s">
        <v>4</v>
      </c>
      <c r="B55" s="248"/>
      <c r="C55" s="248"/>
      <c r="D55" s="121">
        <f>SUM(D56:E60)</f>
        <v>0</v>
      </c>
      <c r="E55" s="235">
        <f>SUM(E56:F60)</f>
        <v>0</v>
      </c>
      <c r="F55" s="310"/>
      <c r="G55" s="235">
        <v>0</v>
      </c>
      <c r="H55" s="310"/>
      <c r="I55" s="235">
        <f>SUM(I56:J60)</f>
        <v>0</v>
      </c>
      <c r="J55" s="236"/>
      <c r="K55" s="235">
        <f>SUM(K56:L60)</f>
        <v>0</v>
      </c>
      <c r="L55" s="310"/>
      <c r="M55" s="121">
        <f>SUM(M56:M60)</f>
        <v>0</v>
      </c>
      <c r="N55" s="284">
        <f>N58</f>
        <v>100</v>
      </c>
      <c r="O55" s="278"/>
      <c r="P55" s="128">
        <f>SUM(P56:P60)</f>
        <v>100</v>
      </c>
    </row>
    <row r="56" spans="1:16" ht="12.75" customHeight="1">
      <c r="A56" s="281" t="s">
        <v>230</v>
      </c>
      <c r="B56" s="248"/>
      <c r="C56" s="248"/>
      <c r="D56" s="122"/>
      <c r="E56" s="243"/>
      <c r="F56" s="244"/>
      <c r="G56" s="235">
        <v>0</v>
      </c>
      <c r="H56" s="236"/>
      <c r="I56" s="235"/>
      <c r="J56" s="236"/>
      <c r="K56" s="235">
        <v>0</v>
      </c>
      <c r="L56" s="236"/>
      <c r="M56" s="121"/>
      <c r="N56" s="277">
        <v>0</v>
      </c>
      <c r="O56" s="278"/>
      <c r="P56" s="129">
        <f>SUM(D56:O56)</f>
        <v>0</v>
      </c>
    </row>
    <row r="57" spans="1:16" ht="12.75" customHeight="1">
      <c r="A57" s="281" t="s">
        <v>240</v>
      </c>
      <c r="B57" s="248"/>
      <c r="C57" s="248"/>
      <c r="D57" s="122"/>
      <c r="E57" s="243"/>
      <c r="F57" s="244"/>
      <c r="G57" s="309"/>
      <c r="H57" s="310"/>
      <c r="I57" s="309"/>
      <c r="J57" s="310"/>
      <c r="K57" s="309"/>
      <c r="L57" s="310"/>
      <c r="M57" s="122"/>
      <c r="N57" s="277"/>
      <c r="O57" s="278"/>
      <c r="P57" s="129">
        <f>G57+K57+M57+N57</f>
        <v>0</v>
      </c>
    </row>
    <row r="58" spans="1:16" ht="12.75" customHeight="1">
      <c r="A58" s="281" t="s">
        <v>243</v>
      </c>
      <c r="B58" s="248"/>
      <c r="C58" s="248"/>
      <c r="D58" s="122"/>
      <c r="E58" s="243"/>
      <c r="F58" s="244"/>
      <c r="G58" s="235"/>
      <c r="H58" s="236"/>
      <c r="I58" s="235"/>
      <c r="J58" s="236"/>
      <c r="K58" s="235"/>
      <c r="L58" s="236"/>
      <c r="M58" s="121"/>
      <c r="N58" s="277">
        <v>100</v>
      </c>
      <c r="O58" s="278"/>
      <c r="P58" s="129">
        <f>SUM(D58:O58)</f>
        <v>100</v>
      </c>
    </row>
    <row r="59" spans="1:16" ht="24" customHeight="1">
      <c r="A59" s="281" t="s">
        <v>241</v>
      </c>
      <c r="B59" s="248"/>
      <c r="C59" s="248"/>
      <c r="D59" s="122"/>
      <c r="E59" s="243"/>
      <c r="F59" s="244"/>
      <c r="G59" s="235"/>
      <c r="H59" s="236"/>
      <c r="I59" s="235"/>
      <c r="J59" s="236"/>
      <c r="K59" s="235"/>
      <c r="L59" s="236"/>
      <c r="M59" s="121"/>
      <c r="N59" s="277"/>
      <c r="O59" s="278"/>
      <c r="P59" s="129">
        <f>SUM(D59:O59)</f>
        <v>0</v>
      </c>
    </row>
    <row r="60" spans="1:16" ht="12.75" customHeight="1">
      <c r="A60" s="281" t="s">
        <v>242</v>
      </c>
      <c r="B60" s="248"/>
      <c r="C60" s="248"/>
      <c r="D60" s="122"/>
      <c r="E60" s="243"/>
      <c r="F60" s="244"/>
      <c r="G60" s="235"/>
      <c r="H60" s="236"/>
      <c r="I60" s="235"/>
      <c r="J60" s="236"/>
      <c r="K60" s="309"/>
      <c r="L60" s="310"/>
      <c r="M60" s="122"/>
      <c r="N60" s="277"/>
      <c r="O60" s="278"/>
      <c r="P60" s="129">
        <f>SUM(D60:O60)</f>
        <v>0</v>
      </c>
    </row>
    <row r="61" spans="1:16" ht="12.75" customHeight="1">
      <c r="A61" s="281" t="s">
        <v>233</v>
      </c>
      <c r="B61" s="248"/>
      <c r="C61" s="248"/>
      <c r="D61" s="121">
        <f>SUM(D62:E67)</f>
        <v>0</v>
      </c>
      <c r="E61" s="235">
        <f>SUM(E62:F67)</f>
        <v>0</v>
      </c>
      <c r="F61" s="310"/>
      <c r="G61" s="235">
        <v>0</v>
      </c>
      <c r="H61" s="310"/>
      <c r="I61" s="235">
        <f>SUM(I62:J67)</f>
        <v>0</v>
      </c>
      <c r="J61" s="236"/>
      <c r="K61" s="235">
        <f>SUM(K62:L67)</f>
        <v>0</v>
      </c>
      <c r="L61" s="237"/>
      <c r="M61" s="121">
        <f>SUM(M63)</f>
        <v>0</v>
      </c>
      <c r="N61" s="284">
        <f>SUM(N62:O67)</f>
        <v>0</v>
      </c>
      <c r="O61" s="278"/>
      <c r="P61" s="128">
        <f>SUM(P62:P67)</f>
        <v>0</v>
      </c>
    </row>
    <row r="62" spans="1:16" ht="12.75" customHeight="1">
      <c r="A62" s="281" t="s">
        <v>234</v>
      </c>
      <c r="B62" s="248"/>
      <c r="C62" s="248"/>
      <c r="D62" s="122"/>
      <c r="E62" s="243"/>
      <c r="F62" s="244"/>
      <c r="G62" s="235"/>
      <c r="H62" s="236"/>
      <c r="I62" s="235"/>
      <c r="J62" s="236"/>
      <c r="K62" s="309"/>
      <c r="L62" s="310"/>
      <c r="M62" s="122">
        <v>0</v>
      </c>
      <c r="N62" s="277"/>
      <c r="O62" s="278"/>
      <c r="P62" s="129">
        <f aca="true" t="shared" si="0" ref="P62:P67">SUM(D62:O62)</f>
        <v>0</v>
      </c>
    </row>
    <row r="63" spans="1:16" ht="12.75" customHeight="1">
      <c r="A63" s="281" t="s">
        <v>235</v>
      </c>
      <c r="B63" s="248"/>
      <c r="C63" s="248"/>
      <c r="D63" s="122"/>
      <c r="E63" s="243"/>
      <c r="F63" s="244"/>
      <c r="G63" s="309"/>
      <c r="H63" s="310"/>
      <c r="I63" s="309"/>
      <c r="J63" s="310"/>
      <c r="K63" s="309"/>
      <c r="L63" s="310"/>
      <c r="M63" s="122">
        <v>0</v>
      </c>
      <c r="N63" s="277">
        <v>0</v>
      </c>
      <c r="O63" s="278"/>
      <c r="P63" s="129">
        <f t="shared" si="0"/>
        <v>0</v>
      </c>
    </row>
    <row r="64" spans="1:16" ht="12.75" customHeight="1">
      <c r="A64" s="281" t="s">
        <v>243</v>
      </c>
      <c r="B64" s="248"/>
      <c r="C64" s="248"/>
      <c r="D64" s="122"/>
      <c r="E64" s="243"/>
      <c r="F64" s="244"/>
      <c r="G64" s="235"/>
      <c r="H64" s="236"/>
      <c r="I64" s="235"/>
      <c r="J64" s="236"/>
      <c r="K64" s="235"/>
      <c r="L64" s="236"/>
      <c r="M64" s="121"/>
      <c r="N64" s="277"/>
      <c r="O64" s="278"/>
      <c r="P64" s="129">
        <f t="shared" si="0"/>
        <v>0</v>
      </c>
    </row>
    <row r="65" spans="1:16" ht="12.75" customHeight="1">
      <c r="A65" s="281" t="s">
        <v>244</v>
      </c>
      <c r="B65" s="248"/>
      <c r="C65" s="248"/>
      <c r="D65" s="122"/>
      <c r="E65" s="243"/>
      <c r="F65" s="244"/>
      <c r="G65" s="235"/>
      <c r="H65" s="236"/>
      <c r="I65" s="235"/>
      <c r="J65" s="236"/>
      <c r="K65" s="235"/>
      <c r="L65" s="236"/>
      <c r="M65" s="121"/>
      <c r="N65" s="277"/>
      <c r="O65" s="278"/>
      <c r="P65" s="129">
        <f t="shared" si="0"/>
        <v>0</v>
      </c>
    </row>
    <row r="66" spans="1:16" ht="27.75" customHeight="1">
      <c r="A66" s="281" t="s">
        <v>245</v>
      </c>
      <c r="B66" s="248"/>
      <c r="C66" s="248"/>
      <c r="D66" s="122"/>
      <c r="E66" s="243"/>
      <c r="F66" s="244"/>
      <c r="G66" s="235"/>
      <c r="H66" s="236"/>
      <c r="I66" s="235"/>
      <c r="J66" s="236"/>
      <c r="K66" s="235"/>
      <c r="L66" s="236"/>
      <c r="M66" s="121"/>
      <c r="N66" s="277"/>
      <c r="O66" s="278"/>
      <c r="P66" s="129">
        <f t="shared" si="0"/>
        <v>0</v>
      </c>
    </row>
    <row r="67" spans="1:16" ht="12.75" customHeight="1">
      <c r="A67" s="281" t="s">
        <v>246</v>
      </c>
      <c r="B67" s="248"/>
      <c r="C67" s="248"/>
      <c r="D67" s="122"/>
      <c r="E67" s="243"/>
      <c r="F67" s="244"/>
      <c r="G67" s="235">
        <v>0</v>
      </c>
      <c r="H67" s="236"/>
      <c r="I67" s="235"/>
      <c r="J67" s="236"/>
      <c r="K67" s="235"/>
      <c r="L67" s="236"/>
      <c r="M67" s="121"/>
      <c r="N67" s="277"/>
      <c r="O67" s="278"/>
      <c r="P67" s="129">
        <f t="shared" si="0"/>
        <v>0</v>
      </c>
    </row>
    <row r="68" spans="1:16" ht="24.75" customHeight="1" thickBot="1">
      <c r="A68" s="296" t="s">
        <v>433</v>
      </c>
      <c r="B68" s="258"/>
      <c r="C68" s="258"/>
      <c r="D68" s="123">
        <f>D54+D55-D61</f>
        <v>0</v>
      </c>
      <c r="E68" s="305">
        <f aca="true" t="shared" si="1" ref="E68:N68">E54+E55-E61</f>
        <v>0</v>
      </c>
      <c r="F68" s="306"/>
      <c r="G68" s="305">
        <f t="shared" si="1"/>
        <v>0</v>
      </c>
      <c r="H68" s="306"/>
      <c r="I68" s="305">
        <f t="shared" si="1"/>
        <v>0</v>
      </c>
      <c r="J68" s="306"/>
      <c r="K68" s="305">
        <f t="shared" si="1"/>
        <v>0</v>
      </c>
      <c r="L68" s="306"/>
      <c r="M68" s="123">
        <f t="shared" si="1"/>
        <v>0</v>
      </c>
      <c r="N68" s="305">
        <f t="shared" si="1"/>
        <v>2100</v>
      </c>
      <c r="O68" s="306"/>
      <c r="P68" s="130">
        <f>SUM(D68:O68)</f>
        <v>2100</v>
      </c>
    </row>
    <row r="69" spans="1:16" ht="24.75" customHeight="1">
      <c r="A69" s="240"/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</row>
    <row r="70" spans="1:16" ht="18.75" customHeight="1">
      <c r="A70" s="240"/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</row>
    <row r="71" spans="1:152" ht="33.75" customHeight="1" thickBot="1">
      <c r="A71" s="307" t="s">
        <v>420</v>
      </c>
      <c r="B71" s="307"/>
      <c r="C71" s="307"/>
      <c r="D71" s="307"/>
      <c r="E71" s="307"/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4"/>
      <c r="CZ71" s="204"/>
      <c r="DA71" s="204"/>
      <c r="DB71" s="204"/>
      <c r="DC71" s="204"/>
      <c r="DD71" s="204"/>
      <c r="DE71" s="204"/>
      <c r="DF71" s="204"/>
      <c r="DG71" s="204"/>
      <c r="DH71" s="204"/>
      <c r="DI71" s="204"/>
      <c r="DJ71" s="204"/>
      <c r="DK71" s="204"/>
      <c r="DL71" s="204"/>
      <c r="DM71" s="204"/>
      <c r="DN71" s="204"/>
      <c r="DO71" s="204"/>
      <c r="DP71" s="204"/>
      <c r="DQ71" s="204"/>
      <c r="DR71" s="204"/>
      <c r="DS71" s="204"/>
      <c r="DT71" s="204"/>
      <c r="DU71" s="204"/>
      <c r="DV71" s="204"/>
      <c r="DW71" s="204"/>
      <c r="DX71" s="204"/>
      <c r="DY71" s="204"/>
      <c r="DZ71" s="204"/>
      <c r="EA71" s="204"/>
      <c r="EB71" s="204"/>
      <c r="EC71" s="204"/>
      <c r="ED71" s="204"/>
      <c r="EE71" s="204"/>
      <c r="EF71" s="204"/>
      <c r="EG71" s="204"/>
      <c r="EH71" s="204"/>
      <c r="EI71" s="204"/>
      <c r="EJ71" s="204"/>
      <c r="EK71" s="204"/>
      <c r="EL71" s="204"/>
      <c r="EM71" s="204"/>
      <c r="EN71" s="204"/>
      <c r="EO71" s="204"/>
      <c r="EP71" s="204"/>
      <c r="EQ71" s="204"/>
      <c r="ER71" s="204"/>
      <c r="ES71" s="204"/>
      <c r="ET71" s="204"/>
      <c r="EU71" s="204"/>
      <c r="EV71" s="204"/>
    </row>
    <row r="72" spans="1:16" ht="9.75" customHeight="1" hidden="1" thickBot="1">
      <c r="A72" s="126"/>
      <c r="B72" s="127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</row>
    <row r="73" spans="1:16" ht="72.75" customHeight="1">
      <c r="A73" s="312" t="s">
        <v>228</v>
      </c>
      <c r="B73" s="265"/>
      <c r="C73" s="265"/>
      <c r="D73" s="308" t="s">
        <v>332</v>
      </c>
      <c r="E73" s="265"/>
      <c r="F73" s="308" t="s">
        <v>247</v>
      </c>
      <c r="G73" s="265"/>
      <c r="H73" s="20" t="s">
        <v>333</v>
      </c>
      <c r="I73" s="308" t="s">
        <v>248</v>
      </c>
      <c r="J73" s="265"/>
      <c r="K73" s="308" t="s">
        <v>334</v>
      </c>
      <c r="L73" s="265"/>
      <c r="M73" s="20" t="s">
        <v>335</v>
      </c>
      <c r="N73" s="308" t="s">
        <v>8</v>
      </c>
      <c r="O73" s="265"/>
      <c r="P73" s="21" t="s">
        <v>352</v>
      </c>
    </row>
    <row r="74" spans="1:16" ht="12" customHeight="1">
      <c r="A74" s="311"/>
      <c r="B74" s="290"/>
      <c r="C74" s="290"/>
      <c r="D74" s="282" t="s">
        <v>249</v>
      </c>
      <c r="E74" s="290"/>
      <c r="F74" s="282" t="s">
        <v>249</v>
      </c>
      <c r="G74" s="290"/>
      <c r="H74" s="7" t="s">
        <v>249</v>
      </c>
      <c r="I74" s="282" t="s">
        <v>249</v>
      </c>
      <c r="J74" s="290" t="s">
        <v>249</v>
      </c>
      <c r="K74" s="282" t="s">
        <v>249</v>
      </c>
      <c r="L74" s="290" t="s">
        <v>249</v>
      </c>
      <c r="M74" s="7" t="s">
        <v>249</v>
      </c>
      <c r="N74" s="282" t="s">
        <v>249</v>
      </c>
      <c r="O74" s="290"/>
      <c r="P74" s="22" t="s">
        <v>249</v>
      </c>
    </row>
    <row r="75" spans="1:16" ht="27" customHeight="1">
      <c r="A75" s="281" t="s">
        <v>432</v>
      </c>
      <c r="B75" s="248"/>
      <c r="C75" s="248"/>
      <c r="D75" s="282">
        <v>0</v>
      </c>
      <c r="E75" s="283"/>
      <c r="F75" s="284">
        <v>0</v>
      </c>
      <c r="G75" s="267"/>
      <c r="H75" s="121">
        <v>0</v>
      </c>
      <c r="I75" s="284">
        <v>0</v>
      </c>
      <c r="J75" s="278"/>
      <c r="K75" s="284">
        <v>0</v>
      </c>
      <c r="L75" s="278"/>
      <c r="M75" s="121">
        <v>0</v>
      </c>
      <c r="N75" s="284">
        <v>0</v>
      </c>
      <c r="O75" s="267"/>
      <c r="P75" s="128">
        <f>SUM(D75:O75)</f>
        <v>0</v>
      </c>
    </row>
    <row r="76" spans="1:16" ht="12.75" customHeight="1">
      <c r="A76" s="281" t="s">
        <v>4</v>
      </c>
      <c r="B76" s="248"/>
      <c r="C76" s="248"/>
      <c r="D76" s="282">
        <f>D77+D79+D80</f>
        <v>0</v>
      </c>
      <c r="E76" s="290"/>
      <c r="F76" s="284">
        <f>F77+F79+F80</f>
        <v>0</v>
      </c>
      <c r="G76" s="278"/>
      <c r="H76" s="121">
        <f>H77+H79+H80</f>
        <v>0</v>
      </c>
      <c r="I76" s="284">
        <f>I77+I79+I80</f>
        <v>0</v>
      </c>
      <c r="J76" s="278">
        <f>SUM(J77:K81)</f>
        <v>0</v>
      </c>
      <c r="K76" s="284">
        <f>K77+K79+K80</f>
        <v>0</v>
      </c>
      <c r="L76" s="278">
        <f>SUM(L77:M81)</f>
        <v>0</v>
      </c>
      <c r="M76" s="121">
        <f>SUM(M77)</f>
        <v>0</v>
      </c>
      <c r="N76" s="284">
        <f>N77+N79+N80</f>
        <v>0</v>
      </c>
      <c r="O76" s="278"/>
      <c r="P76" s="128">
        <f>F76+H76+K76+M76+N76</f>
        <v>0</v>
      </c>
    </row>
    <row r="77" spans="1:16" ht="27.75" customHeight="1">
      <c r="A77" s="281" t="s">
        <v>238</v>
      </c>
      <c r="B77" s="248"/>
      <c r="C77" s="248"/>
      <c r="D77" s="289"/>
      <c r="E77" s="290"/>
      <c r="F77" s="277"/>
      <c r="G77" s="278"/>
      <c r="H77" s="122">
        <v>0</v>
      </c>
      <c r="I77" s="277"/>
      <c r="J77" s="278"/>
      <c r="K77" s="277">
        <v>0</v>
      </c>
      <c r="L77" s="278"/>
      <c r="M77" s="122">
        <v>0</v>
      </c>
      <c r="N77" s="277">
        <v>0</v>
      </c>
      <c r="O77" s="278"/>
      <c r="P77" s="129">
        <f>F77+H77+K77+M77+N77</f>
        <v>0</v>
      </c>
    </row>
    <row r="78" spans="1:16" ht="24.75" customHeight="1">
      <c r="A78" s="299" t="s">
        <v>0</v>
      </c>
      <c r="B78" s="248"/>
      <c r="C78" s="248"/>
      <c r="D78" s="289"/>
      <c r="E78" s="290"/>
      <c r="F78" s="277"/>
      <c r="G78" s="278"/>
      <c r="H78" s="122"/>
      <c r="I78" s="277"/>
      <c r="J78" s="278"/>
      <c r="K78" s="277"/>
      <c r="L78" s="278"/>
      <c r="M78" s="122"/>
      <c r="N78" s="277"/>
      <c r="O78" s="278"/>
      <c r="P78" s="129">
        <f>F78+K78+M78</f>
        <v>0</v>
      </c>
    </row>
    <row r="79" spans="1:16" ht="25.5" customHeight="1">
      <c r="A79" s="281" t="s">
        <v>239</v>
      </c>
      <c r="B79" s="248"/>
      <c r="C79" s="248"/>
      <c r="D79" s="289"/>
      <c r="E79" s="290"/>
      <c r="F79" s="277"/>
      <c r="G79" s="278"/>
      <c r="H79" s="122"/>
      <c r="I79" s="277"/>
      <c r="J79" s="278"/>
      <c r="K79" s="277"/>
      <c r="L79" s="278"/>
      <c r="M79" s="122"/>
      <c r="N79" s="277"/>
      <c r="O79" s="278"/>
      <c r="P79" s="129">
        <f aca="true" t="shared" si="2" ref="P79:P87">SUM(D79:O79)</f>
        <v>0</v>
      </c>
    </row>
    <row r="80" spans="1:16" ht="15" customHeight="1">
      <c r="A80" s="281" t="s">
        <v>232</v>
      </c>
      <c r="B80" s="248"/>
      <c r="C80" s="248"/>
      <c r="D80" s="289"/>
      <c r="E80" s="290"/>
      <c r="F80" s="277"/>
      <c r="G80" s="278"/>
      <c r="H80" s="122"/>
      <c r="I80" s="277"/>
      <c r="J80" s="278"/>
      <c r="K80" s="277">
        <v>0</v>
      </c>
      <c r="L80" s="278"/>
      <c r="M80" s="122"/>
      <c r="N80" s="277"/>
      <c r="O80" s="278"/>
      <c r="P80" s="129">
        <f t="shared" si="2"/>
        <v>0</v>
      </c>
    </row>
    <row r="81" spans="1:16" ht="12.75" customHeight="1">
      <c r="A81" s="281" t="s">
        <v>233</v>
      </c>
      <c r="B81" s="248"/>
      <c r="C81" s="248"/>
      <c r="D81" s="282">
        <f>SUM(D82:E85)</f>
        <v>0</v>
      </c>
      <c r="E81" s="283"/>
      <c r="F81" s="284">
        <f>SUM(F82:G85)</f>
        <v>0</v>
      </c>
      <c r="G81" s="267"/>
      <c r="H81" s="121">
        <v>0</v>
      </c>
      <c r="I81" s="284">
        <f>SUM(I82:J85)</f>
        <v>0</v>
      </c>
      <c r="J81" s="267"/>
      <c r="K81" s="284">
        <f>SUM(K82:L85)</f>
        <v>0</v>
      </c>
      <c r="L81" s="267"/>
      <c r="M81" s="121">
        <f>SUM(M83)</f>
        <v>0</v>
      </c>
      <c r="N81" s="303">
        <v>0</v>
      </c>
      <c r="O81" s="304"/>
      <c r="P81" s="128">
        <f t="shared" si="2"/>
        <v>0</v>
      </c>
    </row>
    <row r="82" spans="1:16" ht="12.75" customHeight="1">
      <c r="A82" s="281" t="s">
        <v>234</v>
      </c>
      <c r="B82" s="248"/>
      <c r="C82" s="248"/>
      <c r="D82" s="289"/>
      <c r="E82" s="290"/>
      <c r="F82" s="277"/>
      <c r="G82" s="278"/>
      <c r="H82" s="122"/>
      <c r="I82" s="277"/>
      <c r="J82" s="278"/>
      <c r="K82" s="277"/>
      <c r="L82" s="278"/>
      <c r="M82" s="122">
        <v>0</v>
      </c>
      <c r="N82" s="277"/>
      <c r="O82" s="278"/>
      <c r="P82" s="129">
        <f t="shared" si="2"/>
        <v>0</v>
      </c>
    </row>
    <row r="83" spans="1:16" ht="12.75" customHeight="1">
      <c r="A83" s="281" t="s">
        <v>235</v>
      </c>
      <c r="B83" s="248"/>
      <c r="C83" s="248"/>
      <c r="D83" s="289"/>
      <c r="E83" s="290"/>
      <c r="F83" s="277"/>
      <c r="G83" s="278"/>
      <c r="H83" s="122"/>
      <c r="I83" s="277"/>
      <c r="J83" s="278"/>
      <c r="K83" s="277"/>
      <c r="L83" s="278"/>
      <c r="M83" s="122">
        <v>0</v>
      </c>
      <c r="N83" s="277">
        <v>0</v>
      </c>
      <c r="O83" s="278"/>
      <c r="P83" s="129">
        <f t="shared" si="2"/>
        <v>0</v>
      </c>
    </row>
    <row r="84" spans="1:16" ht="12.75" customHeight="1">
      <c r="A84" s="281" t="s">
        <v>236</v>
      </c>
      <c r="B84" s="248"/>
      <c r="C84" s="248"/>
      <c r="D84" s="289"/>
      <c r="E84" s="290"/>
      <c r="F84" s="277"/>
      <c r="G84" s="278"/>
      <c r="H84" s="122"/>
      <c r="I84" s="277"/>
      <c r="J84" s="278"/>
      <c r="K84" s="277"/>
      <c r="L84" s="278"/>
      <c r="M84" s="122"/>
      <c r="N84" s="277"/>
      <c r="O84" s="278"/>
      <c r="P84" s="129">
        <f t="shared" si="2"/>
        <v>0</v>
      </c>
    </row>
    <row r="85" spans="1:16" ht="12.75" customHeight="1">
      <c r="A85" s="286" t="s">
        <v>237</v>
      </c>
      <c r="B85" s="287"/>
      <c r="C85" s="288"/>
      <c r="D85" s="289"/>
      <c r="E85" s="290"/>
      <c r="F85" s="277"/>
      <c r="G85" s="278"/>
      <c r="H85" s="122">
        <v>0</v>
      </c>
      <c r="I85" s="277"/>
      <c r="J85" s="278"/>
      <c r="K85" s="277"/>
      <c r="L85" s="278"/>
      <c r="M85" s="122"/>
      <c r="N85" s="277"/>
      <c r="O85" s="278"/>
      <c r="P85" s="129">
        <f t="shared" si="2"/>
        <v>0</v>
      </c>
    </row>
    <row r="86" spans="1:16" ht="26.25" customHeight="1">
      <c r="A86" s="281" t="s">
        <v>431</v>
      </c>
      <c r="B86" s="248"/>
      <c r="C86" s="248"/>
      <c r="D86" s="282">
        <f>D75+D76-D81</f>
        <v>0</v>
      </c>
      <c r="E86" s="283"/>
      <c r="F86" s="284">
        <f>F75+F76-F81</f>
        <v>0</v>
      </c>
      <c r="G86" s="267"/>
      <c r="H86" s="121">
        <f>H75+H76-H81</f>
        <v>0</v>
      </c>
      <c r="I86" s="284">
        <f>I75+I76-I81</f>
        <v>0</v>
      </c>
      <c r="J86" s="267"/>
      <c r="K86" s="284">
        <f>K75+K76-K81</f>
        <v>0</v>
      </c>
      <c r="L86" s="267"/>
      <c r="M86" s="121">
        <f>M75+M76-M81</f>
        <v>0</v>
      </c>
      <c r="N86" s="284">
        <f>N75+N76-N81</f>
        <v>0</v>
      </c>
      <c r="O86" s="267"/>
      <c r="P86" s="128">
        <f t="shared" si="2"/>
        <v>0</v>
      </c>
    </row>
    <row r="87" spans="1:16" ht="27.75" customHeight="1">
      <c r="A87" s="281" t="s">
        <v>430</v>
      </c>
      <c r="B87" s="248"/>
      <c r="C87" s="248"/>
      <c r="D87" s="282">
        <f>D54-D75</f>
        <v>0</v>
      </c>
      <c r="E87" s="283"/>
      <c r="F87" s="284">
        <f>E54-F75</f>
        <v>0</v>
      </c>
      <c r="G87" s="267"/>
      <c r="H87" s="121">
        <f>G54-H75</f>
        <v>0</v>
      </c>
      <c r="I87" s="284">
        <f>I54-I75</f>
        <v>0</v>
      </c>
      <c r="J87" s="267"/>
      <c r="K87" s="284">
        <f>K54-K75</f>
        <v>0</v>
      </c>
      <c r="L87" s="267"/>
      <c r="M87" s="121">
        <f>M54-M75</f>
        <v>0</v>
      </c>
      <c r="N87" s="284">
        <f>N54-N75</f>
        <v>2000</v>
      </c>
      <c r="O87" s="267"/>
      <c r="P87" s="128">
        <f t="shared" si="2"/>
        <v>2000</v>
      </c>
    </row>
    <row r="88" spans="1:16" ht="24.75" customHeight="1" thickBot="1">
      <c r="A88" s="296" t="s">
        <v>429</v>
      </c>
      <c r="B88" s="258"/>
      <c r="C88" s="258"/>
      <c r="D88" s="297">
        <f>D68-D86</f>
        <v>0</v>
      </c>
      <c r="E88" s="298"/>
      <c r="F88" s="285">
        <f>E68-F86</f>
        <v>0</v>
      </c>
      <c r="G88" s="266"/>
      <c r="H88" s="123">
        <f>G68-H86</f>
        <v>0</v>
      </c>
      <c r="I88" s="285">
        <f>I68-I86</f>
        <v>0</v>
      </c>
      <c r="J88" s="266"/>
      <c r="K88" s="285">
        <f>K68-K86</f>
        <v>0</v>
      </c>
      <c r="L88" s="266"/>
      <c r="M88" s="123">
        <f>M68-M86</f>
        <v>0</v>
      </c>
      <c r="N88" s="285">
        <f>N68-N86</f>
        <v>2100</v>
      </c>
      <c r="O88" s="266"/>
      <c r="P88" s="130">
        <f>P68-P86</f>
        <v>2100</v>
      </c>
    </row>
    <row r="89" spans="1:16" ht="29.25" customHeight="1">
      <c r="A89" s="343"/>
      <c r="B89" s="343"/>
      <c r="C89" s="343"/>
      <c r="D89" s="343"/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</row>
    <row r="90" spans="1:16" ht="29.25" customHeight="1">
      <c r="A90" s="346" t="s">
        <v>421</v>
      </c>
      <c r="B90" s="346"/>
      <c r="C90" s="346"/>
      <c r="D90" s="346"/>
      <c r="E90" s="346"/>
      <c r="F90" s="346"/>
      <c r="G90" s="346"/>
      <c r="H90" s="346"/>
      <c r="I90" s="346"/>
      <c r="J90" s="346"/>
      <c r="K90" s="346"/>
      <c r="L90" s="346"/>
      <c r="M90" s="346"/>
      <c r="N90" s="346"/>
      <c r="O90" s="346"/>
      <c r="P90" s="346"/>
    </row>
    <row r="91" spans="1:16" ht="15.75" customHeight="1" thickBot="1">
      <c r="A91" s="346"/>
      <c r="B91" s="346"/>
      <c r="C91" s="346"/>
      <c r="D91" s="346"/>
      <c r="E91" s="346"/>
      <c r="F91" s="346"/>
      <c r="G91" s="346"/>
      <c r="H91" s="346"/>
      <c r="I91" s="346"/>
      <c r="J91" s="346"/>
      <c r="K91" s="346"/>
      <c r="L91" s="346"/>
      <c r="M91" s="346"/>
      <c r="N91" s="346"/>
      <c r="O91" s="346"/>
      <c r="P91" s="346"/>
    </row>
    <row r="92" spans="1:16" ht="33.75" customHeight="1">
      <c r="A92" s="345"/>
      <c r="B92" s="295" t="s">
        <v>1</v>
      </c>
      <c r="C92" s="280"/>
      <c r="D92" s="280"/>
      <c r="E92" s="280"/>
      <c r="F92" s="280"/>
      <c r="G92" s="280"/>
      <c r="H92" s="280"/>
      <c r="I92" s="280" t="s">
        <v>425</v>
      </c>
      <c r="J92" s="280"/>
      <c r="K92" s="280"/>
      <c r="L92" s="280" t="s">
        <v>426</v>
      </c>
      <c r="M92" s="280"/>
      <c r="N92" s="347"/>
      <c r="O92" s="344"/>
      <c r="P92" s="245"/>
    </row>
    <row r="93" spans="1:16" ht="29.25" customHeight="1">
      <c r="A93" s="345"/>
      <c r="B93" s="294" t="s">
        <v>2</v>
      </c>
      <c r="C93" s="290"/>
      <c r="D93" s="290"/>
      <c r="E93" s="290"/>
      <c r="F93" s="290"/>
      <c r="G93" s="290"/>
      <c r="H93" s="290"/>
      <c r="I93" s="279">
        <f>P87</f>
        <v>2000</v>
      </c>
      <c r="J93" s="279"/>
      <c r="K93" s="279"/>
      <c r="L93" s="279">
        <f>P88</f>
        <v>2100</v>
      </c>
      <c r="M93" s="279"/>
      <c r="N93" s="302"/>
      <c r="O93" s="344"/>
      <c r="P93" s="245"/>
    </row>
    <row r="94" spans="1:16" ht="29.25" customHeight="1">
      <c r="A94" s="345"/>
      <c r="B94" s="294" t="s">
        <v>3</v>
      </c>
      <c r="C94" s="290"/>
      <c r="D94" s="290"/>
      <c r="E94" s="290"/>
      <c r="F94" s="290"/>
      <c r="G94" s="290"/>
      <c r="H94" s="290"/>
      <c r="I94" s="279"/>
      <c r="J94" s="279"/>
      <c r="K94" s="279"/>
      <c r="L94" s="279"/>
      <c r="M94" s="279"/>
      <c r="N94" s="302"/>
      <c r="O94" s="344"/>
      <c r="P94" s="245"/>
    </row>
    <row r="95" spans="1:16" ht="29.25" customHeight="1" thickBot="1">
      <c r="A95" s="345"/>
      <c r="B95" s="291" t="s">
        <v>352</v>
      </c>
      <c r="C95" s="292"/>
      <c r="D95" s="292"/>
      <c r="E95" s="292"/>
      <c r="F95" s="292"/>
      <c r="G95" s="292"/>
      <c r="H95" s="293"/>
      <c r="I95" s="300">
        <f>I93+I94</f>
        <v>2000</v>
      </c>
      <c r="J95" s="300"/>
      <c r="K95" s="300"/>
      <c r="L95" s="300">
        <f>L93+L94</f>
        <v>2100</v>
      </c>
      <c r="M95" s="300"/>
      <c r="N95" s="301"/>
      <c r="O95" s="344"/>
      <c r="P95" s="245"/>
    </row>
    <row r="96" spans="1:16" ht="29.25" customHeight="1">
      <c r="A96" s="346" t="s">
        <v>422</v>
      </c>
      <c r="B96" s="346"/>
      <c r="C96" s="346"/>
      <c r="D96" s="346"/>
      <c r="E96" s="346"/>
      <c r="F96" s="346"/>
      <c r="G96" s="346"/>
      <c r="H96" s="346"/>
      <c r="I96" s="346"/>
      <c r="J96" s="346"/>
      <c r="K96" s="346"/>
      <c r="L96" s="346"/>
      <c r="M96" s="346"/>
      <c r="N96" s="346"/>
      <c r="O96" s="346"/>
      <c r="P96" s="346"/>
    </row>
    <row r="97" spans="1:16" ht="29.25" customHeight="1">
      <c r="A97" s="346"/>
      <c r="B97" s="346"/>
      <c r="C97" s="346"/>
      <c r="D97" s="346"/>
      <c r="E97" s="346"/>
      <c r="F97" s="346"/>
      <c r="G97" s="346"/>
      <c r="H97" s="346"/>
      <c r="I97" s="346"/>
      <c r="J97" s="346"/>
      <c r="K97" s="346"/>
      <c r="L97" s="346"/>
      <c r="M97" s="346"/>
      <c r="N97" s="346"/>
      <c r="O97" s="346"/>
      <c r="P97" s="346"/>
    </row>
    <row r="98" spans="1:16" ht="14.25" customHeight="1">
      <c r="A98" s="346"/>
      <c r="B98" s="346"/>
      <c r="C98" s="346"/>
      <c r="D98" s="346"/>
      <c r="E98" s="346"/>
      <c r="F98" s="346"/>
      <c r="G98" s="346"/>
      <c r="H98" s="346"/>
      <c r="I98" s="346"/>
      <c r="J98" s="346"/>
      <c r="K98" s="346"/>
      <c r="L98" s="346"/>
      <c r="M98" s="346"/>
      <c r="N98" s="346"/>
      <c r="O98" s="346"/>
      <c r="P98" s="346"/>
    </row>
    <row r="99" spans="1:16" ht="12" customHeight="1">
      <c r="A99" s="346"/>
      <c r="B99" s="346"/>
      <c r="C99" s="346"/>
      <c r="D99" s="346"/>
      <c r="E99" s="346"/>
      <c r="F99" s="346"/>
      <c r="G99" s="346"/>
      <c r="H99" s="346"/>
      <c r="I99" s="346"/>
      <c r="J99" s="346"/>
      <c r="K99" s="346"/>
      <c r="L99" s="346"/>
      <c r="M99" s="346"/>
      <c r="N99" s="346"/>
      <c r="O99" s="346"/>
      <c r="P99" s="346"/>
    </row>
    <row r="100" spans="1:152" ht="33.75" customHeight="1">
      <c r="A100" s="346"/>
      <c r="B100" s="346"/>
      <c r="C100" s="346"/>
      <c r="D100" s="346"/>
      <c r="E100" s="346"/>
      <c r="F100" s="346"/>
      <c r="G100" s="346"/>
      <c r="H100" s="346"/>
      <c r="I100" s="346"/>
      <c r="J100" s="346"/>
      <c r="K100" s="346"/>
      <c r="L100" s="346"/>
      <c r="M100" s="346"/>
      <c r="N100" s="346"/>
      <c r="O100" s="346"/>
      <c r="P100" s="346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I100" s="204"/>
      <c r="AJ100" s="204"/>
      <c r="AK100" s="204"/>
      <c r="AL100" s="204"/>
      <c r="AM100" s="204"/>
      <c r="AN100" s="204"/>
      <c r="AO100" s="204"/>
      <c r="AP100" s="204"/>
      <c r="AQ100" s="204"/>
      <c r="AR100" s="204"/>
      <c r="AS100" s="204"/>
      <c r="AT100" s="204"/>
      <c r="AU100" s="204"/>
      <c r="AV100" s="204"/>
      <c r="AW100" s="204"/>
      <c r="AX100" s="204"/>
      <c r="AY100" s="204"/>
      <c r="AZ100" s="204"/>
      <c r="BA100" s="204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  <c r="BZ100" s="204"/>
      <c r="CA100" s="204"/>
      <c r="CB100" s="204"/>
      <c r="CC100" s="204"/>
      <c r="CD100" s="204"/>
      <c r="CE100" s="204"/>
      <c r="CF100" s="204"/>
      <c r="CG100" s="204"/>
      <c r="CH100" s="204"/>
      <c r="CI100" s="204"/>
      <c r="CJ100" s="204"/>
      <c r="CK100" s="204"/>
      <c r="CL100" s="204"/>
      <c r="CM100" s="204"/>
      <c r="CN100" s="204"/>
      <c r="CO100" s="204"/>
      <c r="CP100" s="204"/>
      <c r="CQ100" s="204"/>
      <c r="CR100" s="204"/>
      <c r="CS100" s="204"/>
      <c r="CT100" s="204"/>
      <c r="CU100" s="204"/>
      <c r="CV100" s="204"/>
      <c r="CW100" s="204"/>
      <c r="CX100" s="204"/>
      <c r="CY100" s="204"/>
      <c r="CZ100" s="204"/>
      <c r="DA100" s="204"/>
      <c r="DB100" s="204"/>
      <c r="DC100" s="204"/>
      <c r="DD100" s="204"/>
      <c r="DE100" s="204"/>
      <c r="DF100" s="204"/>
      <c r="DG100" s="204"/>
      <c r="DH100" s="204"/>
      <c r="DI100" s="204"/>
      <c r="DJ100" s="204"/>
      <c r="DK100" s="204"/>
      <c r="DL100" s="204"/>
      <c r="DM100" s="204"/>
      <c r="DN100" s="204"/>
      <c r="DO100" s="204"/>
      <c r="DP100" s="204"/>
      <c r="DQ100" s="204"/>
      <c r="DR100" s="204"/>
      <c r="DS100" s="204"/>
      <c r="DT100" s="204"/>
      <c r="DU100" s="204"/>
      <c r="DV100" s="204"/>
      <c r="DW100" s="204"/>
      <c r="DX100" s="204"/>
      <c r="DY100" s="204"/>
      <c r="DZ100" s="204"/>
      <c r="EA100" s="204"/>
      <c r="EB100" s="204"/>
      <c r="EC100" s="204"/>
      <c r="ED100" s="204"/>
      <c r="EE100" s="204"/>
      <c r="EF100" s="204"/>
      <c r="EG100" s="204"/>
      <c r="EH100" s="204"/>
      <c r="EI100" s="204"/>
      <c r="EJ100" s="204"/>
      <c r="EK100" s="204"/>
      <c r="EL100" s="204"/>
      <c r="EM100" s="204"/>
      <c r="EN100" s="204"/>
      <c r="EO100" s="204"/>
      <c r="EP100" s="204"/>
      <c r="EQ100" s="204"/>
      <c r="ER100" s="204"/>
      <c r="ES100" s="204"/>
      <c r="ET100" s="204"/>
      <c r="EU100" s="204"/>
      <c r="EV100" s="204"/>
    </row>
    <row r="101" spans="1:152" ht="16.5" customHeight="1" thickBot="1">
      <c r="A101" s="346"/>
      <c r="B101" s="346"/>
      <c r="C101" s="346"/>
      <c r="D101" s="346"/>
      <c r="E101" s="346"/>
      <c r="F101" s="346"/>
      <c r="G101" s="346"/>
      <c r="H101" s="346"/>
      <c r="I101" s="346"/>
      <c r="J101" s="346"/>
      <c r="K101" s="346"/>
      <c r="L101" s="346"/>
      <c r="M101" s="346"/>
      <c r="N101" s="346"/>
      <c r="O101" s="346"/>
      <c r="P101" s="346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</row>
    <row r="102" spans="1:152" ht="24" customHeight="1">
      <c r="A102" s="341"/>
      <c r="B102" s="264" t="s">
        <v>321</v>
      </c>
      <c r="C102" s="262"/>
      <c r="D102" s="262"/>
      <c r="E102" s="262"/>
      <c r="F102" s="262" t="s">
        <v>425</v>
      </c>
      <c r="G102" s="262"/>
      <c r="H102" s="262"/>
      <c r="I102" s="262" t="s">
        <v>250</v>
      </c>
      <c r="J102" s="262"/>
      <c r="K102" s="262" t="s">
        <v>251</v>
      </c>
      <c r="L102" s="262"/>
      <c r="M102" s="262" t="s">
        <v>426</v>
      </c>
      <c r="N102" s="262"/>
      <c r="O102" s="263"/>
      <c r="P102" s="34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</row>
    <row r="103" spans="1:152" ht="16.5" customHeight="1">
      <c r="A103" s="341"/>
      <c r="B103" s="270" t="s">
        <v>312</v>
      </c>
      <c r="C103" s="271"/>
      <c r="D103" s="271"/>
      <c r="E103" s="271"/>
      <c r="F103" s="274">
        <v>0</v>
      </c>
      <c r="G103" s="275"/>
      <c r="H103" s="276"/>
      <c r="I103" s="267"/>
      <c r="J103" s="267"/>
      <c r="K103" s="267"/>
      <c r="L103" s="267"/>
      <c r="M103" s="267">
        <f aca="true" t="shared" si="3" ref="M103:M108">F103+I103-K103</f>
        <v>0</v>
      </c>
      <c r="N103" s="267"/>
      <c r="O103" s="268"/>
      <c r="P103" s="342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</row>
    <row r="104" spans="1:152" ht="16.5" customHeight="1">
      <c r="A104" s="341"/>
      <c r="B104" s="270" t="s">
        <v>5</v>
      </c>
      <c r="C104" s="271"/>
      <c r="D104" s="271"/>
      <c r="E104" s="271"/>
      <c r="F104" s="267"/>
      <c r="G104" s="267"/>
      <c r="H104" s="267"/>
      <c r="I104" s="267"/>
      <c r="J104" s="267"/>
      <c r="K104" s="267"/>
      <c r="L104" s="267"/>
      <c r="M104" s="267">
        <f t="shared" si="3"/>
        <v>0</v>
      </c>
      <c r="N104" s="267"/>
      <c r="O104" s="268"/>
      <c r="P104" s="342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</row>
    <row r="105" spans="1:152" ht="16.5" customHeight="1">
      <c r="A105" s="341"/>
      <c r="B105" s="270" t="s">
        <v>6</v>
      </c>
      <c r="C105" s="271"/>
      <c r="D105" s="271"/>
      <c r="E105" s="271"/>
      <c r="F105" s="267"/>
      <c r="G105" s="267"/>
      <c r="H105" s="267"/>
      <c r="I105" s="267"/>
      <c r="J105" s="267"/>
      <c r="K105" s="267"/>
      <c r="L105" s="267"/>
      <c r="M105" s="267">
        <f t="shared" si="3"/>
        <v>0</v>
      </c>
      <c r="N105" s="267"/>
      <c r="O105" s="268"/>
      <c r="P105" s="342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</row>
    <row r="106" spans="1:152" ht="16.5" customHeight="1">
      <c r="A106" s="341"/>
      <c r="B106" s="270" t="s">
        <v>7</v>
      </c>
      <c r="C106" s="271"/>
      <c r="D106" s="271"/>
      <c r="E106" s="271"/>
      <c r="F106" s="267">
        <v>0</v>
      </c>
      <c r="G106" s="267"/>
      <c r="H106" s="267"/>
      <c r="I106" s="267"/>
      <c r="J106" s="267"/>
      <c r="K106" s="267"/>
      <c r="L106" s="267"/>
      <c r="M106" s="267">
        <f t="shared" si="3"/>
        <v>0</v>
      </c>
      <c r="N106" s="267"/>
      <c r="O106" s="268"/>
      <c r="P106" s="342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</row>
    <row r="107" spans="1:152" ht="16.5" customHeight="1">
      <c r="A107" s="341"/>
      <c r="B107" s="270" t="s">
        <v>5</v>
      </c>
      <c r="C107" s="271"/>
      <c r="D107" s="271"/>
      <c r="E107" s="271"/>
      <c r="F107" s="267">
        <v>0</v>
      </c>
      <c r="G107" s="267"/>
      <c r="H107" s="267"/>
      <c r="I107" s="267"/>
      <c r="J107" s="267"/>
      <c r="K107" s="267"/>
      <c r="L107" s="267"/>
      <c r="M107" s="267">
        <f t="shared" si="3"/>
        <v>0</v>
      </c>
      <c r="N107" s="267"/>
      <c r="O107" s="268"/>
      <c r="P107" s="342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</row>
    <row r="108" spans="1:152" ht="16.5" customHeight="1" thickBot="1">
      <c r="A108" s="341"/>
      <c r="B108" s="272" t="s">
        <v>6</v>
      </c>
      <c r="C108" s="273"/>
      <c r="D108" s="273"/>
      <c r="E108" s="273"/>
      <c r="F108" s="266"/>
      <c r="G108" s="266"/>
      <c r="H108" s="266"/>
      <c r="I108" s="266"/>
      <c r="J108" s="266"/>
      <c r="K108" s="266"/>
      <c r="L108" s="266"/>
      <c r="M108" s="266">
        <f t="shared" si="3"/>
        <v>0</v>
      </c>
      <c r="N108" s="266"/>
      <c r="O108" s="269"/>
      <c r="P108" s="342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</row>
    <row r="109" spans="1:152" ht="15.75" customHeight="1">
      <c r="A109" s="346"/>
      <c r="B109" s="346"/>
      <c r="C109" s="346"/>
      <c r="D109" s="346"/>
      <c r="E109" s="346"/>
      <c r="F109" s="346"/>
      <c r="G109" s="346"/>
      <c r="H109" s="346"/>
      <c r="I109" s="346"/>
      <c r="J109" s="346"/>
      <c r="K109" s="346"/>
      <c r="L109" s="346"/>
      <c r="M109" s="346"/>
      <c r="N109" s="346"/>
      <c r="O109" s="346"/>
      <c r="P109" s="346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</row>
    <row r="110" spans="1:16" ht="63" customHeight="1">
      <c r="A110" s="346" t="s">
        <v>423</v>
      </c>
      <c r="B110" s="346"/>
      <c r="C110" s="346"/>
      <c r="D110" s="346"/>
      <c r="E110" s="346"/>
      <c r="F110" s="346"/>
      <c r="G110" s="346"/>
      <c r="H110" s="346"/>
      <c r="I110" s="346"/>
      <c r="J110" s="346"/>
      <c r="K110" s="346"/>
      <c r="L110" s="346"/>
      <c r="M110" s="346"/>
      <c r="N110" s="346"/>
      <c r="O110" s="346"/>
      <c r="P110" s="346"/>
    </row>
    <row r="111" spans="1:16" ht="51" customHeight="1" thickBot="1">
      <c r="A111" s="346"/>
      <c r="B111" s="346"/>
      <c r="C111" s="346"/>
      <c r="D111" s="346"/>
      <c r="E111" s="346"/>
      <c r="F111" s="346"/>
      <c r="G111" s="346"/>
      <c r="H111" s="346"/>
      <c r="I111" s="346"/>
      <c r="J111" s="346"/>
      <c r="K111" s="346"/>
      <c r="L111" s="346"/>
      <c r="M111" s="346"/>
      <c r="N111" s="346"/>
      <c r="O111" s="346"/>
      <c r="P111" s="346"/>
    </row>
    <row r="112" spans="1:16" ht="66.75" customHeight="1">
      <c r="A112" s="312" t="s">
        <v>321</v>
      </c>
      <c r="B112" s="265"/>
      <c r="C112" s="265"/>
      <c r="D112" s="265"/>
      <c r="E112" s="265"/>
      <c r="F112" s="308" t="s">
        <v>353</v>
      </c>
      <c r="G112" s="265"/>
      <c r="H112" s="308" t="s">
        <v>354</v>
      </c>
      <c r="I112" s="265"/>
      <c r="J112" s="308" t="s">
        <v>355</v>
      </c>
      <c r="K112" s="265"/>
      <c r="L112" s="308" t="s">
        <v>337</v>
      </c>
      <c r="M112" s="265"/>
      <c r="N112" s="308" t="s">
        <v>352</v>
      </c>
      <c r="O112" s="322"/>
      <c r="P112" s="348"/>
    </row>
    <row r="113" spans="1:16" ht="19.5" customHeight="1">
      <c r="A113" s="281" t="s">
        <v>428</v>
      </c>
      <c r="B113" s="248"/>
      <c r="C113" s="248"/>
      <c r="D113" s="248"/>
      <c r="E113" s="248"/>
      <c r="F113" s="330">
        <v>1381.26</v>
      </c>
      <c r="G113" s="331"/>
      <c r="H113" s="282"/>
      <c r="I113" s="283"/>
      <c r="J113" s="282">
        <v>0</v>
      </c>
      <c r="K113" s="283"/>
      <c r="L113" s="282"/>
      <c r="M113" s="283"/>
      <c r="N113" s="282">
        <f>SUM(F113:M113)</f>
        <v>1381.26</v>
      </c>
      <c r="O113" s="323"/>
      <c r="P113" s="348"/>
    </row>
    <row r="114" spans="1:16" ht="12.75" customHeight="1">
      <c r="A114" s="281" t="s">
        <v>4</v>
      </c>
      <c r="B114" s="248"/>
      <c r="C114" s="248"/>
      <c r="D114" s="248">
        <f>D115+D116+D119</f>
        <v>0</v>
      </c>
      <c r="E114" s="248"/>
      <c r="F114" s="282">
        <f>SUM(F115:G119)</f>
        <v>5131.17</v>
      </c>
      <c r="G114" s="290"/>
      <c r="H114" s="282">
        <f>SUM(H115:I119)</f>
        <v>0</v>
      </c>
      <c r="I114" s="290"/>
      <c r="J114" s="282">
        <f>SUM(J115:K119)</f>
        <v>0</v>
      </c>
      <c r="K114" s="290"/>
      <c r="L114" s="282">
        <f>SUM(L115:M119)</f>
        <v>0</v>
      </c>
      <c r="M114" s="290"/>
      <c r="N114" s="282">
        <f>SUM(N115:O119)</f>
        <v>5131.17</v>
      </c>
      <c r="O114" s="323"/>
      <c r="P114" s="348"/>
    </row>
    <row r="115" spans="1:16" ht="12.75" customHeight="1">
      <c r="A115" s="299" t="s">
        <v>356</v>
      </c>
      <c r="B115" s="248"/>
      <c r="C115" s="248"/>
      <c r="D115" s="248"/>
      <c r="E115" s="248"/>
      <c r="F115" s="332">
        <f>'bilans 2006'!C139</f>
        <v>5131.17</v>
      </c>
      <c r="G115" s="290"/>
      <c r="H115" s="289"/>
      <c r="I115" s="290"/>
      <c r="J115" s="289"/>
      <c r="K115" s="290"/>
      <c r="L115" s="289"/>
      <c r="M115" s="290"/>
      <c r="N115" s="289">
        <f aca="true" t="shared" si="4" ref="N115:N124">SUM(F115:M115)</f>
        <v>5131.17</v>
      </c>
      <c r="O115" s="323"/>
      <c r="P115" s="348"/>
    </row>
    <row r="116" spans="1:16" ht="12.75" customHeight="1">
      <c r="A116" s="299" t="s">
        <v>357</v>
      </c>
      <c r="B116" s="248"/>
      <c r="C116" s="248"/>
      <c r="D116" s="248"/>
      <c r="E116" s="248"/>
      <c r="F116" s="289"/>
      <c r="G116" s="290"/>
      <c r="H116" s="289"/>
      <c r="I116" s="290"/>
      <c r="J116" s="289"/>
      <c r="K116" s="290"/>
      <c r="L116" s="289"/>
      <c r="M116" s="290"/>
      <c r="N116" s="289">
        <f t="shared" si="4"/>
        <v>0</v>
      </c>
      <c r="O116" s="323"/>
      <c r="P116" s="348"/>
    </row>
    <row r="117" spans="1:16" ht="12.75" customHeight="1">
      <c r="A117" s="299" t="s">
        <v>358</v>
      </c>
      <c r="B117" s="248"/>
      <c r="C117" s="248"/>
      <c r="D117" s="248"/>
      <c r="E117" s="248"/>
      <c r="F117" s="289"/>
      <c r="G117" s="290"/>
      <c r="H117" s="289"/>
      <c r="I117" s="290"/>
      <c r="J117" s="289"/>
      <c r="K117" s="290"/>
      <c r="L117" s="289"/>
      <c r="M117" s="290"/>
      <c r="N117" s="289">
        <f>SUM(F117:M117)</f>
        <v>0</v>
      </c>
      <c r="O117" s="323"/>
      <c r="P117" s="348"/>
    </row>
    <row r="118" spans="1:16" ht="12.75" customHeight="1">
      <c r="A118" s="299" t="s">
        <v>359</v>
      </c>
      <c r="B118" s="248"/>
      <c r="C118" s="248"/>
      <c r="D118" s="248"/>
      <c r="E118" s="248"/>
      <c r="F118" s="289"/>
      <c r="G118" s="290"/>
      <c r="H118" s="289"/>
      <c r="I118" s="290"/>
      <c r="J118" s="289"/>
      <c r="K118" s="290"/>
      <c r="L118" s="289"/>
      <c r="M118" s="290"/>
      <c r="N118" s="289">
        <f>SUM(F118:M118)</f>
        <v>0</v>
      </c>
      <c r="O118" s="323"/>
      <c r="P118" s="348"/>
    </row>
    <row r="119" spans="1:16" ht="12.75" customHeight="1">
      <c r="A119" s="299" t="s">
        <v>242</v>
      </c>
      <c r="B119" s="248"/>
      <c r="C119" s="248"/>
      <c r="D119" s="248"/>
      <c r="E119" s="248"/>
      <c r="F119" s="289"/>
      <c r="G119" s="290"/>
      <c r="H119" s="289"/>
      <c r="I119" s="290"/>
      <c r="J119" s="289"/>
      <c r="K119" s="290"/>
      <c r="L119" s="289"/>
      <c r="M119" s="290"/>
      <c r="N119" s="289">
        <f t="shared" si="4"/>
        <v>0</v>
      </c>
      <c r="O119" s="323"/>
      <c r="P119" s="348"/>
    </row>
    <row r="120" spans="1:16" ht="12.75" customHeight="1">
      <c r="A120" s="281" t="s">
        <v>233</v>
      </c>
      <c r="B120" s="248"/>
      <c r="C120" s="248"/>
      <c r="D120" s="248" t="e">
        <f>D121+D122+D124+#REF!</f>
        <v>#REF!</v>
      </c>
      <c r="E120" s="248"/>
      <c r="F120" s="282">
        <f>SUM(F121:G124)</f>
        <v>0</v>
      </c>
      <c r="G120" s="290"/>
      <c r="H120" s="282">
        <f>SUM(H121:I124)</f>
        <v>0</v>
      </c>
      <c r="I120" s="290"/>
      <c r="J120" s="282">
        <f>SUM(J121:K124)</f>
        <v>0</v>
      </c>
      <c r="K120" s="290"/>
      <c r="L120" s="282">
        <f>SUM(L121:M124)</f>
        <v>0</v>
      </c>
      <c r="M120" s="290"/>
      <c r="N120" s="282">
        <f>SUM(N121:O124)</f>
        <v>0</v>
      </c>
      <c r="O120" s="323"/>
      <c r="P120" s="348"/>
    </row>
    <row r="121" spans="1:16" ht="12.75" customHeight="1">
      <c r="A121" s="299" t="s">
        <v>360</v>
      </c>
      <c r="B121" s="248"/>
      <c r="C121" s="248"/>
      <c r="D121" s="248"/>
      <c r="E121" s="248"/>
      <c r="F121" s="289">
        <v>0</v>
      </c>
      <c r="G121" s="290"/>
      <c r="H121" s="289"/>
      <c r="I121" s="290"/>
      <c r="J121" s="289"/>
      <c r="K121" s="290"/>
      <c r="L121" s="289"/>
      <c r="M121" s="290"/>
      <c r="N121" s="289">
        <f t="shared" si="4"/>
        <v>0</v>
      </c>
      <c r="O121" s="323"/>
      <c r="P121" s="348"/>
    </row>
    <row r="122" spans="1:16" ht="12.75" customHeight="1">
      <c r="A122" s="299" t="s">
        <v>361</v>
      </c>
      <c r="B122" s="248"/>
      <c r="C122" s="248"/>
      <c r="D122" s="248"/>
      <c r="E122" s="248"/>
      <c r="F122" s="289"/>
      <c r="G122" s="290"/>
      <c r="H122" s="289"/>
      <c r="I122" s="290"/>
      <c r="J122" s="289"/>
      <c r="K122" s="290"/>
      <c r="L122" s="289"/>
      <c r="M122" s="290"/>
      <c r="N122" s="289">
        <f t="shared" si="4"/>
        <v>0</v>
      </c>
      <c r="O122" s="323"/>
      <c r="P122" s="348"/>
    </row>
    <row r="123" spans="1:16" ht="12.75" customHeight="1">
      <c r="A123" s="299" t="s">
        <v>362</v>
      </c>
      <c r="B123" s="248"/>
      <c r="C123" s="248"/>
      <c r="D123" s="248"/>
      <c r="E123" s="248"/>
      <c r="F123" s="289"/>
      <c r="G123" s="290"/>
      <c r="H123" s="289"/>
      <c r="I123" s="290"/>
      <c r="J123" s="289"/>
      <c r="K123" s="290"/>
      <c r="L123" s="289"/>
      <c r="M123" s="290"/>
      <c r="N123" s="289">
        <f>SUM(F123:M123)</f>
        <v>0</v>
      </c>
      <c r="O123" s="323"/>
      <c r="P123" s="348"/>
    </row>
    <row r="124" spans="1:16" ht="12.75" customHeight="1">
      <c r="A124" s="299" t="s">
        <v>237</v>
      </c>
      <c r="B124" s="248"/>
      <c r="C124" s="248"/>
      <c r="D124" s="248"/>
      <c r="E124" s="248"/>
      <c r="F124" s="289"/>
      <c r="G124" s="290"/>
      <c r="H124" s="289"/>
      <c r="I124" s="290"/>
      <c r="J124" s="289"/>
      <c r="K124" s="290"/>
      <c r="L124" s="289"/>
      <c r="M124" s="290"/>
      <c r="N124" s="289">
        <f t="shared" si="4"/>
        <v>0</v>
      </c>
      <c r="O124" s="323"/>
      <c r="P124" s="348"/>
    </row>
    <row r="125" spans="1:16" ht="18.75" customHeight="1" thickBot="1">
      <c r="A125" s="296" t="s">
        <v>427</v>
      </c>
      <c r="B125" s="258"/>
      <c r="C125" s="258"/>
      <c r="D125" s="258">
        <f>D110+D111-D114</f>
        <v>0</v>
      </c>
      <c r="E125" s="258"/>
      <c r="F125" s="337">
        <f>F113+F114-F120</f>
        <v>6512.43</v>
      </c>
      <c r="G125" s="338"/>
      <c r="H125" s="297">
        <f>H113+H114-H120</f>
        <v>0</v>
      </c>
      <c r="I125" s="335"/>
      <c r="J125" s="297">
        <f>J113+J114-J120</f>
        <v>0</v>
      </c>
      <c r="K125" s="335"/>
      <c r="L125" s="297">
        <f>L113+L114-L120</f>
        <v>0</v>
      </c>
      <c r="M125" s="335"/>
      <c r="N125" s="337">
        <f>N113+N114-N120</f>
        <v>6512.43</v>
      </c>
      <c r="O125" s="339"/>
      <c r="P125" s="348"/>
    </row>
    <row r="126" spans="1:16" ht="24.75" customHeight="1">
      <c r="A126" s="240"/>
      <c r="B126" s="240"/>
      <c r="C126" s="240"/>
      <c r="D126" s="240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</row>
    <row r="127" spans="1:16" ht="24.75" customHeight="1">
      <c r="A127" s="240"/>
      <c r="B127" s="240"/>
      <c r="C127" s="240"/>
      <c r="D127" s="240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</row>
    <row r="128" spans="1:16" ht="24.75" customHeight="1">
      <c r="A128" s="346" t="s">
        <v>43</v>
      </c>
      <c r="B128" s="346"/>
      <c r="C128" s="346"/>
      <c r="D128" s="346"/>
      <c r="E128" s="346"/>
      <c r="F128" s="346"/>
      <c r="G128" s="346"/>
      <c r="H128" s="346"/>
      <c r="I128" s="346"/>
      <c r="J128" s="346"/>
      <c r="K128" s="346"/>
      <c r="L128" s="346"/>
      <c r="M128" s="346"/>
      <c r="N128" s="346"/>
      <c r="O128" s="346"/>
      <c r="P128" s="346"/>
    </row>
    <row r="129" spans="1:16" ht="38.25" customHeight="1">
      <c r="A129" s="346"/>
      <c r="B129" s="346"/>
      <c r="C129" s="346"/>
      <c r="D129" s="346"/>
      <c r="E129" s="346"/>
      <c r="F129" s="346"/>
      <c r="G129" s="346"/>
      <c r="H129" s="346"/>
      <c r="I129" s="346"/>
      <c r="J129" s="346"/>
      <c r="K129" s="346"/>
      <c r="L129" s="346"/>
      <c r="M129" s="346"/>
      <c r="N129" s="346"/>
      <c r="O129" s="346"/>
      <c r="P129" s="346"/>
    </row>
    <row r="130" spans="1:16" ht="24.75" customHeight="1">
      <c r="A130" s="240"/>
      <c r="B130" s="240"/>
      <c r="C130" s="240"/>
      <c r="D130" s="240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</row>
    <row r="131" spans="1:16" ht="8.25" customHeight="1">
      <c r="A131" s="240"/>
      <c r="B131" s="240"/>
      <c r="C131" s="240"/>
      <c r="D131" s="240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</row>
    <row r="132" spans="1:16" ht="15.75" customHeight="1">
      <c r="A132" s="336" t="s">
        <v>505</v>
      </c>
      <c r="B132" s="336"/>
      <c r="C132" s="336"/>
      <c r="D132" s="336"/>
      <c r="E132" s="336"/>
      <c r="F132" s="336"/>
      <c r="G132" s="336"/>
      <c r="H132" s="336"/>
      <c r="I132" s="336"/>
      <c r="J132" s="336"/>
      <c r="K132" s="336"/>
      <c r="L132" s="336"/>
      <c r="M132" s="336"/>
      <c r="N132" s="336"/>
      <c r="O132" s="336"/>
      <c r="P132" s="336"/>
    </row>
    <row r="133" spans="1:16" ht="20.25" customHeight="1">
      <c r="A133" s="336"/>
      <c r="B133" s="336"/>
      <c r="C133" s="336"/>
      <c r="D133" s="336"/>
      <c r="E133" s="336"/>
      <c r="F133" s="336"/>
      <c r="G133" s="336"/>
      <c r="H133" s="336"/>
      <c r="I133" s="336"/>
      <c r="J133" s="336"/>
      <c r="K133" s="336"/>
      <c r="L133" s="336"/>
      <c r="M133" s="336"/>
      <c r="N133" s="336"/>
      <c r="O133" s="336"/>
      <c r="P133" s="336"/>
    </row>
    <row r="134" spans="1:16" ht="16.5" thickBot="1">
      <c r="A134" s="336"/>
      <c r="B134" s="336"/>
      <c r="C134" s="336"/>
      <c r="D134" s="336"/>
      <c r="E134" s="336"/>
      <c r="F134" s="336"/>
      <c r="G134" s="336"/>
      <c r="H134" s="336"/>
      <c r="I134" s="336"/>
      <c r="J134" s="336"/>
      <c r="K134" s="336"/>
      <c r="L134" s="336"/>
      <c r="M134" s="336"/>
      <c r="N134" s="336"/>
      <c r="O134" s="336"/>
      <c r="P134" s="336"/>
    </row>
    <row r="135" spans="1:16" ht="22.5" customHeight="1">
      <c r="A135" s="346"/>
      <c r="B135" s="346"/>
      <c r="C135" s="341"/>
      <c r="D135" s="264" t="s">
        <v>321</v>
      </c>
      <c r="E135" s="262"/>
      <c r="F135" s="262"/>
      <c r="G135" s="262"/>
      <c r="H135" s="262"/>
      <c r="I135" s="262"/>
      <c r="J135" s="262"/>
      <c r="K135" s="262" t="s">
        <v>363</v>
      </c>
      <c r="L135" s="262"/>
      <c r="M135" s="263"/>
      <c r="N135" s="342"/>
      <c r="O135" s="346"/>
      <c r="P135" s="346"/>
    </row>
    <row r="136" spans="1:16" ht="22.5" customHeight="1">
      <c r="A136" s="346"/>
      <c r="B136" s="346"/>
      <c r="C136" s="341"/>
      <c r="D136" s="270" t="s">
        <v>364</v>
      </c>
      <c r="E136" s="271"/>
      <c r="F136" s="271"/>
      <c r="G136" s="271"/>
      <c r="H136" s="271"/>
      <c r="I136" s="271"/>
      <c r="J136" s="271"/>
      <c r="K136" s="327">
        <f>'bilans 2006'!D237</f>
        <v>2721.970000000001</v>
      </c>
      <c r="L136" s="328"/>
      <c r="M136" s="329"/>
      <c r="N136" s="342"/>
      <c r="O136" s="346"/>
      <c r="P136" s="346"/>
    </row>
    <row r="137" spans="1:16" ht="22.5" customHeight="1">
      <c r="A137" s="346"/>
      <c r="B137" s="346"/>
      <c r="C137" s="341"/>
      <c r="D137" s="270" t="s">
        <v>365</v>
      </c>
      <c r="E137" s="271"/>
      <c r="F137" s="271"/>
      <c r="G137" s="271"/>
      <c r="H137" s="271"/>
      <c r="I137" s="271"/>
      <c r="J137" s="271"/>
      <c r="K137" s="253">
        <v>0</v>
      </c>
      <c r="L137" s="253"/>
      <c r="M137" s="255"/>
      <c r="N137" s="342"/>
      <c r="O137" s="346"/>
      <c r="P137" s="346"/>
    </row>
    <row r="138" spans="1:16" ht="22.5" customHeight="1">
      <c r="A138" s="346"/>
      <c r="B138" s="346"/>
      <c r="C138" s="341"/>
      <c r="D138" s="333" t="s">
        <v>404</v>
      </c>
      <c r="E138" s="334"/>
      <c r="F138" s="334"/>
      <c r="G138" s="334"/>
      <c r="H138" s="334"/>
      <c r="I138" s="334"/>
      <c r="J138" s="334"/>
      <c r="K138" s="327">
        <f>K136</f>
        <v>2721.970000000001</v>
      </c>
      <c r="L138" s="328"/>
      <c r="M138" s="329"/>
      <c r="N138" s="342"/>
      <c r="O138" s="346"/>
      <c r="P138" s="346"/>
    </row>
    <row r="139" spans="1:16" ht="22.5" customHeight="1">
      <c r="A139" s="346"/>
      <c r="B139" s="346"/>
      <c r="C139" s="341"/>
      <c r="D139" s="333" t="s">
        <v>366</v>
      </c>
      <c r="E139" s="334"/>
      <c r="F139" s="334"/>
      <c r="G139" s="334"/>
      <c r="H139" s="334"/>
      <c r="I139" s="334"/>
      <c r="J139" s="334"/>
      <c r="K139" s="253">
        <v>0</v>
      </c>
      <c r="L139" s="253"/>
      <c r="M139" s="255"/>
      <c r="N139" s="342"/>
      <c r="O139" s="346"/>
      <c r="P139" s="346"/>
    </row>
    <row r="140" spans="1:16" ht="22.5" customHeight="1">
      <c r="A140" s="346"/>
      <c r="B140" s="346"/>
      <c r="C140" s="341"/>
      <c r="D140" s="333" t="s">
        <v>367</v>
      </c>
      <c r="E140" s="334"/>
      <c r="F140" s="334"/>
      <c r="G140" s="334"/>
      <c r="H140" s="334"/>
      <c r="I140" s="334"/>
      <c r="J140" s="334"/>
      <c r="K140" s="253">
        <v>0</v>
      </c>
      <c r="L140" s="253"/>
      <c r="M140" s="255"/>
      <c r="N140" s="342"/>
      <c r="O140" s="346"/>
      <c r="P140" s="346"/>
    </row>
    <row r="141" spans="1:16" ht="22.5" customHeight="1">
      <c r="A141" s="346"/>
      <c r="B141" s="346"/>
      <c r="C141" s="341"/>
      <c r="D141" s="333" t="s">
        <v>368</v>
      </c>
      <c r="E141" s="334"/>
      <c r="F141" s="334"/>
      <c r="G141" s="334"/>
      <c r="H141" s="334"/>
      <c r="I141" s="334"/>
      <c r="J141" s="334"/>
      <c r="K141" s="253">
        <v>0</v>
      </c>
      <c r="L141" s="253"/>
      <c r="M141" s="255"/>
      <c r="N141" s="342"/>
      <c r="O141" s="346"/>
      <c r="P141" s="346"/>
    </row>
    <row r="142" spans="1:16" ht="22.5" customHeight="1">
      <c r="A142" s="346"/>
      <c r="B142" s="346"/>
      <c r="C142" s="341"/>
      <c r="D142" s="333" t="s">
        <v>369</v>
      </c>
      <c r="E142" s="334"/>
      <c r="F142" s="334"/>
      <c r="G142" s="334"/>
      <c r="H142" s="334"/>
      <c r="I142" s="334"/>
      <c r="J142" s="334"/>
      <c r="K142" s="253">
        <v>0</v>
      </c>
      <c r="L142" s="253"/>
      <c r="M142" s="255"/>
      <c r="N142" s="342"/>
      <c r="O142" s="346"/>
      <c r="P142" s="346"/>
    </row>
    <row r="143" spans="1:16" ht="22.5" customHeight="1" thickBot="1">
      <c r="A143" s="346"/>
      <c r="B143" s="346"/>
      <c r="C143" s="341"/>
      <c r="D143" s="272" t="s">
        <v>370</v>
      </c>
      <c r="E143" s="273"/>
      <c r="F143" s="273"/>
      <c r="G143" s="273"/>
      <c r="H143" s="273"/>
      <c r="I143" s="273"/>
      <c r="J143" s="273"/>
      <c r="K143" s="324">
        <v>0</v>
      </c>
      <c r="L143" s="325"/>
      <c r="M143" s="326"/>
      <c r="N143" s="342"/>
      <c r="O143" s="346"/>
      <c r="P143" s="346"/>
    </row>
    <row r="144" spans="1:16" ht="7.5" customHeight="1">
      <c r="A144" s="346" t="s">
        <v>375</v>
      </c>
      <c r="B144" s="346"/>
      <c r="C144" s="346"/>
      <c r="D144" s="346"/>
      <c r="E144" s="346"/>
      <c r="F144" s="346"/>
      <c r="G144" s="346"/>
      <c r="H144" s="346"/>
      <c r="I144" s="346"/>
      <c r="J144" s="346"/>
      <c r="K144" s="346"/>
      <c r="L144" s="346"/>
      <c r="M144" s="346"/>
      <c r="N144" s="346"/>
      <c r="O144" s="346"/>
      <c r="P144" s="346"/>
    </row>
    <row r="145" spans="1:16" ht="18" customHeight="1">
      <c r="A145" s="346"/>
      <c r="B145" s="346"/>
      <c r="C145" s="346"/>
      <c r="D145" s="346"/>
      <c r="E145" s="346"/>
      <c r="F145" s="346"/>
      <c r="G145" s="346"/>
      <c r="H145" s="346"/>
      <c r="I145" s="346"/>
      <c r="J145" s="346"/>
      <c r="K145" s="346"/>
      <c r="L145" s="346"/>
      <c r="M145" s="346"/>
      <c r="N145" s="346"/>
      <c r="O145" s="346"/>
      <c r="P145" s="346"/>
    </row>
    <row r="146" spans="1:16" ht="15.75">
      <c r="A146" s="346"/>
      <c r="B146" s="346"/>
      <c r="C146" s="346"/>
      <c r="D146" s="346"/>
      <c r="E146" s="346"/>
      <c r="F146" s="346"/>
      <c r="G146" s="346"/>
      <c r="H146" s="346"/>
      <c r="I146" s="346"/>
      <c r="J146" s="346"/>
      <c r="K146" s="346"/>
      <c r="L146" s="346"/>
      <c r="M146" s="346"/>
      <c r="N146" s="346"/>
      <c r="O146" s="346"/>
      <c r="P146" s="346"/>
    </row>
    <row r="147" spans="1:152" ht="36" customHeight="1">
      <c r="A147" s="346" t="s">
        <v>424</v>
      </c>
      <c r="B147" s="346"/>
      <c r="C147" s="346"/>
      <c r="D147" s="346"/>
      <c r="E147" s="346"/>
      <c r="F147" s="346"/>
      <c r="G147" s="346"/>
      <c r="H147" s="346"/>
      <c r="I147" s="346"/>
      <c r="J147" s="346"/>
      <c r="K147" s="346"/>
      <c r="L147" s="346"/>
      <c r="M147" s="346"/>
      <c r="N147" s="346"/>
      <c r="O147" s="346"/>
      <c r="P147" s="346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</row>
    <row r="148" spans="1:152" ht="16.5" customHeight="1" thickBot="1">
      <c r="A148" s="349"/>
      <c r="B148" s="349"/>
      <c r="C148" s="349"/>
      <c r="D148" s="349"/>
      <c r="E148" s="349"/>
      <c r="F148" s="349"/>
      <c r="G148" s="349"/>
      <c r="H148" s="349"/>
      <c r="I148" s="349"/>
      <c r="J148" s="349"/>
      <c r="K148" s="349"/>
      <c r="L148" s="349"/>
      <c r="M148" s="349"/>
      <c r="N148" s="349"/>
      <c r="O148" s="349"/>
      <c r="P148" s="349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</row>
    <row r="149" spans="1:152" ht="39.75" customHeight="1">
      <c r="A149" s="264" t="s">
        <v>321</v>
      </c>
      <c r="B149" s="262"/>
      <c r="C149" s="262"/>
      <c r="D149" s="262"/>
      <c r="E149" s="265"/>
      <c r="F149" s="265"/>
      <c r="G149" s="262" t="s">
        <v>425</v>
      </c>
      <c r="H149" s="262"/>
      <c r="I149" s="262"/>
      <c r="J149" s="262" t="s">
        <v>250</v>
      </c>
      <c r="K149" s="262"/>
      <c r="L149" s="262" t="s">
        <v>251</v>
      </c>
      <c r="M149" s="262"/>
      <c r="N149" s="262" t="s">
        <v>426</v>
      </c>
      <c r="O149" s="262"/>
      <c r="P149" s="263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</row>
    <row r="150" spans="1:152" ht="33" customHeight="1">
      <c r="A150" s="251" t="s">
        <v>252</v>
      </c>
      <c r="B150" s="252"/>
      <c r="C150" s="252"/>
      <c r="D150" s="252"/>
      <c r="E150" s="248"/>
      <c r="F150" s="248"/>
      <c r="G150" s="253">
        <f>G151+G156</f>
        <v>137.95</v>
      </c>
      <c r="H150" s="253"/>
      <c r="I150" s="253"/>
      <c r="J150" s="253">
        <f>SUM(J151:K156)</f>
        <v>335.4</v>
      </c>
      <c r="K150" s="253"/>
      <c r="L150" s="253">
        <f>SUM(L151:M156)</f>
        <v>310.38</v>
      </c>
      <c r="M150" s="253"/>
      <c r="N150" s="253">
        <f aca="true" t="shared" si="5" ref="N150:N165">G150+J150-L150</f>
        <v>162.96999999999997</v>
      </c>
      <c r="O150" s="253"/>
      <c r="P150" s="255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</row>
    <row r="151" spans="1:152" ht="16.5" customHeight="1">
      <c r="A151" s="246" t="s">
        <v>389</v>
      </c>
      <c r="B151" s="247"/>
      <c r="C151" s="247"/>
      <c r="D151" s="247"/>
      <c r="E151" s="248"/>
      <c r="F151" s="248"/>
      <c r="G151" s="250">
        <v>122</v>
      </c>
      <c r="H151" s="250"/>
      <c r="I151" s="250"/>
      <c r="J151" s="250">
        <v>335.4</v>
      </c>
      <c r="K151" s="250"/>
      <c r="L151" s="250">
        <f>310.38-15.95</f>
        <v>294.43</v>
      </c>
      <c r="M151" s="250"/>
      <c r="N151" s="250">
        <f t="shared" si="5"/>
        <v>162.96999999999997</v>
      </c>
      <c r="O151" s="250"/>
      <c r="P151" s="254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</row>
    <row r="152" spans="1:152" ht="15" customHeight="1">
      <c r="A152" s="246" t="s">
        <v>390</v>
      </c>
      <c r="B152" s="247"/>
      <c r="C152" s="247"/>
      <c r="D152" s="247"/>
      <c r="E152" s="248"/>
      <c r="F152" s="248"/>
      <c r="G152" s="250">
        <v>0</v>
      </c>
      <c r="H152" s="250"/>
      <c r="I152" s="250"/>
      <c r="J152" s="250">
        <v>0</v>
      </c>
      <c r="K152" s="250"/>
      <c r="L152" s="250">
        <v>0</v>
      </c>
      <c r="M152" s="250"/>
      <c r="N152" s="250">
        <f t="shared" si="5"/>
        <v>0</v>
      </c>
      <c r="O152" s="250"/>
      <c r="P152" s="254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</row>
    <row r="153" spans="1:152" ht="14.25" customHeight="1">
      <c r="A153" s="246" t="s">
        <v>391</v>
      </c>
      <c r="B153" s="247"/>
      <c r="C153" s="247"/>
      <c r="D153" s="247"/>
      <c r="E153" s="248"/>
      <c r="F153" s="248"/>
      <c r="G153" s="250">
        <v>0</v>
      </c>
      <c r="H153" s="250"/>
      <c r="I153" s="250"/>
      <c r="J153" s="250">
        <v>0</v>
      </c>
      <c r="K153" s="250"/>
      <c r="L153" s="250">
        <v>0</v>
      </c>
      <c r="M153" s="250"/>
      <c r="N153" s="250">
        <f t="shared" si="5"/>
        <v>0</v>
      </c>
      <c r="O153" s="250"/>
      <c r="P153" s="254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</row>
    <row r="154" spans="1:152" ht="16.5" customHeight="1">
      <c r="A154" s="246" t="s">
        <v>253</v>
      </c>
      <c r="B154" s="247"/>
      <c r="C154" s="247"/>
      <c r="D154" s="247"/>
      <c r="E154" s="248"/>
      <c r="F154" s="248"/>
      <c r="G154" s="250">
        <v>0</v>
      </c>
      <c r="H154" s="250"/>
      <c r="I154" s="250"/>
      <c r="J154" s="250">
        <v>0</v>
      </c>
      <c r="K154" s="250"/>
      <c r="L154" s="250">
        <v>0</v>
      </c>
      <c r="M154" s="250"/>
      <c r="N154" s="250">
        <f t="shared" si="5"/>
        <v>0</v>
      </c>
      <c r="O154" s="250"/>
      <c r="P154" s="2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</row>
    <row r="155" spans="1:152" ht="16.5" customHeight="1">
      <c r="A155" s="246" t="s">
        <v>392</v>
      </c>
      <c r="B155" s="247"/>
      <c r="C155" s="247"/>
      <c r="D155" s="247"/>
      <c r="E155" s="248"/>
      <c r="F155" s="248"/>
      <c r="G155" s="250">
        <v>0</v>
      </c>
      <c r="H155" s="250"/>
      <c r="I155" s="250"/>
      <c r="J155" s="250">
        <v>0</v>
      </c>
      <c r="K155" s="250"/>
      <c r="L155" s="250">
        <v>0</v>
      </c>
      <c r="M155" s="250"/>
      <c r="N155" s="250">
        <f t="shared" si="5"/>
        <v>0</v>
      </c>
      <c r="O155" s="250"/>
      <c r="P155" s="254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</row>
    <row r="156" spans="1:152" ht="16.5" customHeight="1">
      <c r="A156" s="246" t="s">
        <v>411</v>
      </c>
      <c r="B156" s="247"/>
      <c r="C156" s="247"/>
      <c r="D156" s="247"/>
      <c r="E156" s="248"/>
      <c r="F156" s="248"/>
      <c r="G156" s="250">
        <v>15.95</v>
      </c>
      <c r="H156" s="250"/>
      <c r="I156" s="250"/>
      <c r="J156" s="250">
        <v>0</v>
      </c>
      <c r="K156" s="250"/>
      <c r="L156" s="250">
        <v>15.95</v>
      </c>
      <c r="M156" s="250"/>
      <c r="N156" s="250">
        <f t="shared" si="5"/>
        <v>0</v>
      </c>
      <c r="O156" s="250"/>
      <c r="P156" s="254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</row>
    <row r="157" spans="1:152" ht="31.5" customHeight="1">
      <c r="A157" s="251" t="s">
        <v>254</v>
      </c>
      <c r="B157" s="252"/>
      <c r="C157" s="252"/>
      <c r="D157" s="252"/>
      <c r="E157" s="248"/>
      <c r="F157" s="248"/>
      <c r="G157" s="253">
        <f>SUM(G158:I161)</f>
        <v>0</v>
      </c>
      <c r="H157" s="253"/>
      <c r="I157" s="253"/>
      <c r="J157" s="253">
        <f>SUM(J158:K161)</f>
        <v>0</v>
      </c>
      <c r="K157" s="253"/>
      <c r="L157" s="253">
        <f>SUM(L158:M161)</f>
        <v>0</v>
      </c>
      <c r="M157" s="253"/>
      <c r="N157" s="253">
        <f t="shared" si="5"/>
        <v>0</v>
      </c>
      <c r="O157" s="253"/>
      <c r="P157" s="255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</row>
    <row r="158" spans="1:152" ht="15.75" customHeight="1">
      <c r="A158" s="246" t="s">
        <v>348</v>
      </c>
      <c r="B158" s="247"/>
      <c r="C158" s="247"/>
      <c r="D158" s="247"/>
      <c r="E158" s="248"/>
      <c r="F158" s="248"/>
      <c r="G158" s="250"/>
      <c r="H158" s="250"/>
      <c r="I158" s="250"/>
      <c r="J158" s="250"/>
      <c r="K158" s="250"/>
      <c r="L158" s="250"/>
      <c r="M158" s="250"/>
      <c r="N158" s="250">
        <f t="shared" si="5"/>
        <v>0</v>
      </c>
      <c r="O158" s="250"/>
      <c r="P158" s="254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</row>
    <row r="159" spans="1:152" ht="15" customHeight="1">
      <c r="A159" s="246" t="s">
        <v>255</v>
      </c>
      <c r="B159" s="247"/>
      <c r="C159" s="247"/>
      <c r="D159" s="247"/>
      <c r="E159" s="248"/>
      <c r="F159" s="248"/>
      <c r="G159" s="250"/>
      <c r="H159" s="250"/>
      <c r="I159" s="250"/>
      <c r="J159" s="250"/>
      <c r="K159" s="250"/>
      <c r="L159" s="250"/>
      <c r="M159" s="250"/>
      <c r="N159" s="250">
        <f t="shared" si="5"/>
        <v>0</v>
      </c>
      <c r="O159" s="250"/>
      <c r="P159" s="254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</row>
    <row r="160" spans="1:152" ht="18.75" customHeight="1">
      <c r="A160" s="246" t="s">
        <v>256</v>
      </c>
      <c r="B160" s="247"/>
      <c r="C160" s="247"/>
      <c r="D160" s="247"/>
      <c r="E160" s="248"/>
      <c r="F160" s="248"/>
      <c r="G160" s="250"/>
      <c r="H160" s="250"/>
      <c r="I160" s="250"/>
      <c r="J160" s="250"/>
      <c r="K160" s="250"/>
      <c r="L160" s="250"/>
      <c r="M160" s="250"/>
      <c r="N160" s="250">
        <f t="shared" si="5"/>
        <v>0</v>
      </c>
      <c r="O160" s="250"/>
      <c r="P160" s="254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</row>
    <row r="161" spans="1:152" ht="15" customHeight="1">
      <c r="A161" s="246" t="s">
        <v>237</v>
      </c>
      <c r="B161" s="247"/>
      <c r="C161" s="247"/>
      <c r="D161" s="247"/>
      <c r="E161" s="248"/>
      <c r="F161" s="248"/>
      <c r="G161" s="250"/>
      <c r="H161" s="250"/>
      <c r="I161" s="250"/>
      <c r="J161" s="250"/>
      <c r="K161" s="250"/>
      <c r="L161" s="250"/>
      <c r="M161" s="250"/>
      <c r="N161" s="250">
        <f t="shared" si="5"/>
        <v>0</v>
      </c>
      <c r="O161" s="250"/>
      <c r="P161" s="254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</row>
    <row r="162" spans="1:152" ht="33.75" customHeight="1">
      <c r="A162" s="251" t="s">
        <v>257</v>
      </c>
      <c r="B162" s="252"/>
      <c r="C162" s="252"/>
      <c r="D162" s="252"/>
      <c r="E162" s="248"/>
      <c r="F162" s="248"/>
      <c r="G162" s="253">
        <f>SUM(G163:I165)</f>
        <v>0</v>
      </c>
      <c r="H162" s="253"/>
      <c r="I162" s="253"/>
      <c r="J162" s="253">
        <f>SUM(J163:K165)</f>
        <v>0</v>
      </c>
      <c r="K162" s="253"/>
      <c r="L162" s="253">
        <f>SUM(L163:M165)</f>
        <v>0</v>
      </c>
      <c r="M162" s="253"/>
      <c r="N162" s="253">
        <f t="shared" si="5"/>
        <v>0</v>
      </c>
      <c r="O162" s="253"/>
      <c r="P162" s="255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</row>
    <row r="163" spans="1:152" ht="18.75" customHeight="1">
      <c r="A163" s="246" t="s">
        <v>258</v>
      </c>
      <c r="B163" s="247"/>
      <c r="C163" s="247"/>
      <c r="D163" s="247"/>
      <c r="E163" s="248"/>
      <c r="F163" s="248"/>
      <c r="G163" s="250"/>
      <c r="H163" s="250"/>
      <c r="I163" s="250"/>
      <c r="J163" s="250"/>
      <c r="K163" s="250"/>
      <c r="L163" s="250"/>
      <c r="M163" s="250"/>
      <c r="N163" s="250">
        <f t="shared" si="5"/>
        <v>0</v>
      </c>
      <c r="O163" s="250"/>
      <c r="P163" s="254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</row>
    <row r="164" spans="1:152" ht="15" customHeight="1">
      <c r="A164" s="246" t="s">
        <v>259</v>
      </c>
      <c r="B164" s="247"/>
      <c r="C164" s="247"/>
      <c r="D164" s="247"/>
      <c r="E164" s="248"/>
      <c r="F164" s="248"/>
      <c r="G164" s="250"/>
      <c r="H164" s="250"/>
      <c r="I164" s="250"/>
      <c r="J164" s="250"/>
      <c r="K164" s="250"/>
      <c r="L164" s="250"/>
      <c r="M164" s="250"/>
      <c r="N164" s="250">
        <f t="shared" si="5"/>
        <v>0</v>
      </c>
      <c r="O164" s="250"/>
      <c r="P164" s="25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</row>
    <row r="165" spans="1:152" ht="15" customHeight="1" thickBot="1">
      <c r="A165" s="256" t="s">
        <v>232</v>
      </c>
      <c r="B165" s="257"/>
      <c r="C165" s="257"/>
      <c r="D165" s="257"/>
      <c r="E165" s="258"/>
      <c r="F165" s="258"/>
      <c r="G165" s="259">
        <v>0</v>
      </c>
      <c r="H165" s="259"/>
      <c r="I165" s="259"/>
      <c r="J165" s="259"/>
      <c r="K165" s="259"/>
      <c r="L165" s="259">
        <v>0</v>
      </c>
      <c r="M165" s="259"/>
      <c r="N165" s="259">
        <f t="shared" si="5"/>
        <v>0</v>
      </c>
      <c r="O165" s="259"/>
      <c r="P165" s="26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</row>
    <row r="166" spans="1:152" ht="15" customHeight="1">
      <c r="A166" s="135"/>
      <c r="B166" s="135"/>
      <c r="C166" s="135"/>
      <c r="D166" s="135"/>
      <c r="E166" s="131"/>
      <c r="F166" s="131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</row>
    <row r="167" spans="1:16" ht="27.75" customHeight="1">
      <c r="A167" s="234"/>
      <c r="B167" s="234"/>
      <c r="C167" s="234"/>
      <c r="D167" s="234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</row>
    <row r="168" spans="1:16" ht="18" customHeight="1">
      <c r="A168" s="142"/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</row>
    <row r="169" spans="1:16" ht="18" customHeight="1">
      <c r="A169" s="249"/>
      <c r="B169" s="249"/>
      <c r="C169" s="249"/>
      <c r="D169" s="249"/>
      <c r="E169" s="261"/>
      <c r="F169" s="261"/>
      <c r="G169" s="261"/>
      <c r="H169" s="261"/>
      <c r="I169" s="261"/>
      <c r="J169" s="261"/>
      <c r="K169" s="261"/>
      <c r="L169" s="261"/>
      <c r="M169" s="261"/>
      <c r="N169" s="261"/>
      <c r="O169" s="261"/>
      <c r="P169" s="261"/>
    </row>
    <row r="170" spans="1:16" ht="45.75" customHeight="1">
      <c r="A170" s="249"/>
      <c r="B170" s="249"/>
      <c r="C170" s="249"/>
      <c r="D170" s="249"/>
      <c r="E170" s="240"/>
      <c r="F170" s="245"/>
      <c r="G170" s="240"/>
      <c r="H170" s="245"/>
      <c r="I170" s="240"/>
      <c r="J170" s="245"/>
      <c r="K170" s="240"/>
      <c r="L170" s="245"/>
      <c r="M170" s="240"/>
      <c r="N170" s="245"/>
      <c r="O170" s="240"/>
      <c r="P170" s="245"/>
    </row>
    <row r="171" spans="1:16" ht="26.25" customHeight="1">
      <c r="A171" s="234"/>
      <c r="B171" s="234"/>
      <c r="C171" s="234"/>
      <c r="D171" s="234"/>
      <c r="E171" s="240"/>
      <c r="F171" s="242"/>
      <c r="G171" s="240"/>
      <c r="H171" s="242"/>
      <c r="I171" s="240"/>
      <c r="J171" s="242"/>
      <c r="K171" s="240"/>
      <c r="L171" s="242"/>
      <c r="M171" s="240"/>
      <c r="N171" s="242"/>
      <c r="O171" s="240"/>
      <c r="P171" s="242"/>
    </row>
    <row r="172" spans="1:16" ht="26.25" customHeight="1">
      <c r="A172" s="233"/>
      <c r="B172" s="233"/>
      <c r="C172" s="233"/>
      <c r="D172" s="233"/>
      <c r="E172" s="238"/>
      <c r="F172" s="239"/>
      <c r="G172" s="238"/>
      <c r="H172" s="239"/>
      <c r="I172" s="238"/>
      <c r="J172" s="239"/>
      <c r="K172" s="238"/>
      <c r="L172" s="239"/>
      <c r="M172" s="238"/>
      <c r="N172" s="239"/>
      <c r="O172" s="238"/>
      <c r="P172" s="239"/>
    </row>
    <row r="173" spans="1:16" ht="18.75" customHeight="1">
      <c r="A173" s="233"/>
      <c r="B173" s="233"/>
      <c r="C173" s="233"/>
      <c r="D173" s="233"/>
      <c r="E173" s="238"/>
      <c r="F173" s="239"/>
      <c r="G173" s="238"/>
      <c r="H173" s="239"/>
      <c r="I173" s="238"/>
      <c r="J173" s="239"/>
      <c r="K173" s="238"/>
      <c r="L173" s="239"/>
      <c r="M173" s="238"/>
      <c r="N173" s="239"/>
      <c r="O173" s="238"/>
      <c r="P173" s="239"/>
    </row>
    <row r="174" spans="1:16" ht="29.25" customHeight="1">
      <c r="A174" s="233"/>
      <c r="B174" s="233"/>
      <c r="C174" s="233"/>
      <c r="D174" s="233"/>
      <c r="E174" s="240"/>
      <c r="F174" s="239"/>
      <c r="G174" s="240"/>
      <c r="H174" s="239"/>
      <c r="I174" s="240"/>
      <c r="J174" s="239"/>
      <c r="K174" s="240"/>
      <c r="L174" s="239"/>
      <c r="M174" s="240"/>
      <c r="N174" s="239"/>
      <c r="O174" s="238"/>
      <c r="P174" s="239"/>
    </row>
    <row r="175" spans="1:16" ht="26.25" customHeight="1">
      <c r="A175" s="233"/>
      <c r="B175" s="233"/>
      <c r="C175" s="233"/>
      <c r="D175" s="233"/>
      <c r="E175" s="238"/>
      <c r="F175" s="239"/>
      <c r="G175" s="238"/>
      <c r="H175" s="239"/>
      <c r="I175" s="238"/>
      <c r="J175" s="239"/>
      <c r="K175" s="238"/>
      <c r="L175" s="239"/>
      <c r="M175" s="238"/>
      <c r="N175" s="239"/>
      <c r="O175" s="238"/>
      <c r="P175" s="239"/>
    </row>
    <row r="176" spans="1:16" ht="18.75" customHeight="1">
      <c r="A176" s="233"/>
      <c r="B176" s="233"/>
      <c r="C176" s="233"/>
      <c r="D176" s="233"/>
      <c r="E176" s="238"/>
      <c r="F176" s="239"/>
      <c r="G176" s="238"/>
      <c r="H176" s="239"/>
      <c r="I176" s="238"/>
      <c r="J176" s="239"/>
      <c r="K176" s="238"/>
      <c r="L176" s="239"/>
      <c r="M176" s="238"/>
      <c r="N176" s="239"/>
      <c r="O176" s="238"/>
      <c r="P176" s="239"/>
    </row>
    <row r="177" spans="1:16" ht="27.75" customHeight="1">
      <c r="A177" s="233"/>
      <c r="B177" s="233"/>
      <c r="C177" s="233"/>
      <c r="D177" s="233"/>
      <c r="E177" s="240"/>
      <c r="F177" s="239"/>
      <c r="G177" s="240"/>
      <c r="H177" s="239"/>
      <c r="I177" s="240"/>
      <c r="J177" s="239"/>
      <c r="K177" s="240"/>
      <c r="L177" s="239"/>
      <c r="M177" s="240"/>
      <c r="N177" s="239"/>
      <c r="O177" s="238"/>
      <c r="P177" s="239"/>
    </row>
    <row r="178" spans="1:16" ht="18" customHeight="1">
      <c r="A178" s="233"/>
      <c r="B178" s="233"/>
      <c r="C178" s="233"/>
      <c r="D178" s="233"/>
      <c r="E178" s="238"/>
      <c r="F178" s="239"/>
      <c r="G178" s="238"/>
      <c r="H178" s="239"/>
      <c r="I178" s="238"/>
      <c r="J178" s="239"/>
      <c r="K178" s="238"/>
      <c r="L178" s="239"/>
      <c r="M178" s="238"/>
      <c r="N178" s="239"/>
      <c r="O178" s="238"/>
      <c r="P178" s="239"/>
    </row>
    <row r="179" spans="1:16" ht="18.75" customHeight="1">
      <c r="A179" s="233"/>
      <c r="B179" s="233"/>
      <c r="C179" s="233"/>
      <c r="D179" s="233"/>
      <c r="E179" s="238"/>
      <c r="F179" s="239"/>
      <c r="G179" s="238"/>
      <c r="H179" s="239"/>
      <c r="I179" s="238"/>
      <c r="J179" s="239"/>
      <c r="K179" s="238"/>
      <c r="L179" s="239"/>
      <c r="M179" s="238"/>
      <c r="N179" s="239"/>
      <c r="O179" s="238"/>
      <c r="P179" s="239"/>
    </row>
    <row r="180" spans="1:16" ht="20.25" customHeight="1">
      <c r="A180" s="233"/>
      <c r="B180" s="233"/>
      <c r="C180" s="233"/>
      <c r="D180" s="233"/>
      <c r="E180" s="240"/>
      <c r="F180" s="242"/>
      <c r="G180" s="240"/>
      <c r="H180" s="242"/>
      <c r="I180" s="240"/>
      <c r="J180" s="242"/>
      <c r="K180" s="240"/>
      <c r="L180" s="242"/>
      <c r="M180" s="240"/>
      <c r="N180" s="242"/>
      <c r="O180" s="238"/>
      <c r="P180" s="239"/>
    </row>
    <row r="181" spans="1:16" ht="27.75" customHeight="1">
      <c r="A181" s="233"/>
      <c r="B181" s="233"/>
      <c r="C181" s="233"/>
      <c r="D181" s="233"/>
      <c r="E181" s="238"/>
      <c r="F181" s="239"/>
      <c r="G181" s="238"/>
      <c r="H181" s="239"/>
      <c r="I181" s="238"/>
      <c r="J181" s="239"/>
      <c r="K181" s="238"/>
      <c r="L181" s="239"/>
      <c r="M181" s="238"/>
      <c r="N181" s="239"/>
      <c r="O181" s="238"/>
      <c r="P181" s="239"/>
    </row>
    <row r="182" spans="1:16" ht="18.75" customHeight="1">
      <c r="A182" s="233"/>
      <c r="B182" s="233"/>
      <c r="C182" s="233"/>
      <c r="D182" s="233"/>
      <c r="E182" s="238"/>
      <c r="F182" s="239"/>
      <c r="G182" s="238"/>
      <c r="H182" s="239"/>
      <c r="I182" s="238"/>
      <c r="J182" s="239"/>
      <c r="K182" s="238"/>
      <c r="L182" s="239"/>
      <c r="M182" s="238"/>
      <c r="N182" s="239"/>
      <c r="O182" s="238"/>
      <c r="P182" s="239"/>
    </row>
    <row r="183" spans="1:16" ht="18.75" customHeight="1">
      <c r="A183" s="233"/>
      <c r="B183" s="233"/>
      <c r="C183" s="233"/>
      <c r="D183" s="233"/>
      <c r="E183" s="238"/>
      <c r="F183" s="238"/>
      <c r="G183" s="238"/>
      <c r="H183" s="238"/>
      <c r="I183" s="238"/>
      <c r="J183" s="238"/>
      <c r="K183" s="238"/>
      <c r="L183" s="238"/>
      <c r="M183" s="238"/>
      <c r="N183" s="238"/>
      <c r="O183" s="238"/>
      <c r="P183" s="239"/>
    </row>
    <row r="184" spans="1:16" ht="18.75" customHeight="1">
      <c r="A184" s="137"/>
      <c r="B184" s="137"/>
      <c r="C184" s="137"/>
      <c r="D184" s="137"/>
      <c r="E184" s="125"/>
      <c r="F184" s="133"/>
      <c r="G184" s="125"/>
      <c r="H184" s="133"/>
      <c r="I184" s="125"/>
      <c r="J184" s="133"/>
      <c r="K184" s="125"/>
      <c r="L184" s="133"/>
      <c r="M184" s="125"/>
      <c r="N184" s="133"/>
      <c r="O184" s="125"/>
      <c r="P184" s="133"/>
    </row>
    <row r="185" spans="1:16" ht="42" customHeight="1">
      <c r="A185" s="234"/>
      <c r="B185" s="234"/>
      <c r="C185" s="234"/>
      <c r="D185" s="234"/>
      <c r="E185" s="234"/>
      <c r="F185" s="234"/>
      <c r="G185" s="234"/>
      <c r="H185" s="234"/>
      <c r="I185" s="234"/>
      <c r="J185" s="234"/>
      <c r="K185" s="234"/>
      <c r="L185" s="234"/>
      <c r="M185" s="234"/>
      <c r="N185" s="234"/>
      <c r="O185" s="234"/>
      <c r="P185" s="234"/>
    </row>
    <row r="186" spans="1:16" ht="42" customHeight="1">
      <c r="A186" s="142"/>
      <c r="B186" s="142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</row>
    <row r="187" spans="1:16" ht="66.75" customHeight="1">
      <c r="A187" s="249"/>
      <c r="B187" s="249"/>
      <c r="C187" s="249"/>
      <c r="D187" s="249"/>
      <c r="E187" s="240"/>
      <c r="F187" s="240"/>
      <c r="G187" s="240"/>
      <c r="H187" s="240"/>
      <c r="I187" s="240"/>
      <c r="J187" s="240"/>
      <c r="K187" s="240"/>
      <c r="L187" s="240"/>
      <c r="M187" s="240"/>
      <c r="N187" s="240"/>
      <c r="O187" s="19"/>
      <c r="P187" s="19"/>
    </row>
    <row r="188" spans="1:16" s="6" customFormat="1" ht="31.5" customHeight="1">
      <c r="A188" s="234"/>
      <c r="B188" s="234"/>
      <c r="C188" s="234"/>
      <c r="D188" s="234"/>
      <c r="E188" s="240"/>
      <c r="F188" s="240"/>
      <c r="G188" s="241"/>
      <c r="H188" s="241"/>
      <c r="I188" s="240"/>
      <c r="J188" s="240"/>
      <c r="K188" s="240"/>
      <c r="L188" s="240"/>
      <c r="M188" s="240"/>
      <c r="N188" s="240"/>
      <c r="O188" s="19"/>
      <c r="P188" s="144"/>
    </row>
    <row r="189" spans="1:16" s="6" customFormat="1" ht="21.75" customHeight="1">
      <c r="A189" s="234"/>
      <c r="B189" s="234"/>
      <c r="C189" s="234"/>
      <c r="D189" s="234"/>
      <c r="E189" s="240"/>
      <c r="F189" s="240"/>
      <c r="G189" s="241"/>
      <c r="H189" s="241"/>
      <c r="I189" s="240"/>
      <c r="J189" s="240"/>
      <c r="K189" s="240"/>
      <c r="L189" s="240"/>
      <c r="M189" s="240"/>
      <c r="N189" s="240"/>
      <c r="O189" s="19"/>
      <c r="P189" s="144"/>
    </row>
    <row r="190" spans="1:16" s="6" customFormat="1" ht="21.75" customHeight="1">
      <c r="A190" s="234"/>
      <c r="B190" s="234"/>
      <c r="C190" s="234"/>
      <c r="D190" s="234"/>
      <c r="E190" s="240"/>
      <c r="F190" s="240"/>
      <c r="G190" s="241"/>
      <c r="H190" s="241"/>
      <c r="I190" s="240"/>
      <c r="J190" s="240"/>
      <c r="K190" s="240"/>
      <c r="L190" s="240"/>
      <c r="M190" s="240"/>
      <c r="N190" s="240"/>
      <c r="O190" s="19"/>
      <c r="P190" s="144"/>
    </row>
    <row r="191" spans="1:16" s="6" customFormat="1" ht="34.5" customHeight="1">
      <c r="A191" s="234"/>
      <c r="B191" s="234"/>
      <c r="C191" s="234"/>
      <c r="D191" s="234"/>
      <c r="E191" s="240"/>
      <c r="F191" s="240"/>
      <c r="G191" s="241"/>
      <c r="H191" s="241"/>
      <c r="I191" s="240"/>
      <c r="J191" s="240"/>
      <c r="K191" s="240"/>
      <c r="L191" s="240"/>
      <c r="M191" s="240"/>
      <c r="N191" s="240"/>
      <c r="O191" s="19"/>
      <c r="P191" s="144"/>
    </row>
    <row r="192" spans="1:16" ht="15.75">
      <c r="A192" s="137"/>
      <c r="B192" s="143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</row>
    <row r="193" spans="1:16" ht="15.75">
      <c r="A193" s="137"/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</row>
    <row r="194" spans="1:16" ht="15.75">
      <c r="A194" s="234"/>
      <c r="B194" s="234"/>
      <c r="C194" s="234"/>
      <c r="D194" s="23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</row>
    <row r="195" spans="1:16" ht="15.75">
      <c r="A195" s="233"/>
      <c r="B195" s="233"/>
      <c r="C195" s="233"/>
      <c r="D195" s="233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</row>
    <row r="196" spans="1:16" ht="15.75">
      <c r="A196" s="233"/>
      <c r="B196" s="233"/>
      <c r="C196" s="233"/>
      <c r="D196" s="233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</row>
    <row r="197" spans="1:16" ht="15.75">
      <c r="A197" s="234"/>
      <c r="B197" s="234"/>
      <c r="C197" s="234"/>
      <c r="D197" s="23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</row>
    <row r="198" spans="1:16" ht="15.75">
      <c r="A198" s="233"/>
      <c r="B198" s="233"/>
      <c r="C198" s="233"/>
      <c r="D198" s="233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</row>
    <row r="199" spans="1:16" ht="15.75">
      <c r="A199" s="233"/>
      <c r="B199" s="233"/>
      <c r="C199" s="233"/>
      <c r="D199" s="233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</row>
    <row r="200" spans="1:16" ht="15.75">
      <c r="A200" s="234"/>
      <c r="B200" s="234"/>
      <c r="C200" s="234"/>
      <c r="D200" s="23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</row>
    <row r="201" spans="1:16" ht="15.75">
      <c r="A201" s="233"/>
      <c r="B201" s="233"/>
      <c r="C201" s="233"/>
      <c r="D201" s="233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</row>
    <row r="202" spans="1:16" ht="15.75">
      <c r="A202" s="233"/>
      <c r="B202" s="233"/>
      <c r="C202" s="233"/>
      <c r="D202" s="233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</row>
    <row r="203" spans="1:16" ht="15.75">
      <c r="A203" s="234"/>
      <c r="B203" s="234"/>
      <c r="C203" s="234"/>
      <c r="D203" s="23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</row>
    <row r="204" spans="1:16" ht="15.75">
      <c r="A204" s="233"/>
      <c r="B204" s="233"/>
      <c r="C204" s="233"/>
      <c r="D204" s="233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</row>
    <row r="205" spans="1:16" ht="15.75">
      <c r="A205" s="233"/>
      <c r="B205" s="233"/>
      <c r="C205" s="233"/>
      <c r="D205" s="233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</row>
    <row r="206" spans="1:16" ht="15.75">
      <c r="A206" s="137"/>
      <c r="B206" s="137"/>
      <c r="C206" s="137"/>
      <c r="D206" s="137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</row>
    <row r="207" spans="1:16" ht="15.75">
      <c r="A207" s="126"/>
      <c r="B207" s="126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</row>
    <row r="208" spans="1:16" ht="15.75">
      <c r="A208" s="126"/>
      <c r="B208" s="126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</row>
    <row r="209" spans="1:16" ht="15.75">
      <c r="A209" s="126"/>
      <c r="B209" s="126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</row>
    <row r="210" spans="1:16" ht="15.75">
      <c r="A210" s="126"/>
      <c r="B210" s="126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</row>
    <row r="211" spans="1:16" ht="15.75">
      <c r="A211" s="126"/>
      <c r="B211" s="126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</row>
    <row r="212" spans="1:16" ht="15.75">
      <c r="A212" s="126"/>
      <c r="B212" s="127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</row>
    <row r="213" spans="1:16" ht="15.75">
      <c r="A213" s="126"/>
      <c r="B213" s="127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</row>
    <row r="214" spans="1:16" ht="15.75">
      <c r="A214" s="126"/>
      <c r="B214" s="127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</row>
    <row r="215" spans="1:16" ht="15.75">
      <c r="A215" s="126"/>
      <c r="B215" s="127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</row>
    <row r="216" spans="1:16" ht="15.75">
      <c r="A216" s="126"/>
      <c r="B216" s="127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</row>
    <row r="217" spans="1:16" ht="15.75">
      <c r="A217" s="126"/>
      <c r="B217" s="127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</row>
    <row r="218" spans="1:16" ht="15.75">
      <c r="A218" s="126"/>
      <c r="B218" s="127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</row>
    <row r="219" spans="1:16" ht="15.75">
      <c r="A219" s="126"/>
      <c r="B219" s="127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</row>
    <row r="220" spans="1:16" ht="15.75">
      <c r="A220" s="126"/>
      <c r="B220" s="127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</row>
    <row r="221" spans="1:16" ht="15.75">
      <c r="A221" s="126"/>
      <c r="B221" s="127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</row>
    <row r="222" spans="1:16" ht="15.75">
      <c r="A222" s="126"/>
      <c r="B222" s="127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</row>
    <row r="223" spans="1:16" ht="15.75">
      <c r="A223" s="126"/>
      <c r="B223" s="127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</row>
    <row r="224" spans="1:16" ht="15.75">
      <c r="A224" s="126"/>
      <c r="B224" s="127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</row>
    <row r="225" spans="1:16" ht="15.75">
      <c r="A225" s="126"/>
      <c r="B225" s="127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</row>
    <row r="226" spans="1:16" ht="15.75">
      <c r="A226" s="126"/>
      <c r="B226" s="127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</row>
    <row r="227" spans="1:16" ht="15.75">
      <c r="A227" s="126"/>
      <c r="B227" s="127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</row>
    <row r="228" spans="1:16" ht="15.75">
      <c r="A228" s="126"/>
      <c r="B228" s="127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</row>
    <row r="229" spans="1:16" ht="15.75">
      <c r="A229" s="126"/>
      <c r="B229" s="127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</row>
    <row r="230" spans="1:16" ht="15.75">
      <c r="A230" s="126"/>
      <c r="B230" s="127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</row>
    <row r="231" spans="1:16" ht="15.75">
      <c r="A231" s="126"/>
      <c r="B231" s="127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</row>
    <row r="232" spans="1:16" ht="15.75">
      <c r="A232" s="126"/>
      <c r="B232" s="127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</row>
    <row r="233" spans="1:16" ht="15.75">
      <c r="A233" s="126"/>
      <c r="B233" s="127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</row>
    <row r="234" spans="1:16" ht="15.75">
      <c r="A234" s="126"/>
      <c r="B234" s="127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</row>
    <row r="235" spans="1:16" ht="15.75">
      <c r="A235" s="126"/>
      <c r="B235" s="127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</row>
    <row r="236" spans="1:16" ht="15.75">
      <c r="A236" s="126"/>
      <c r="B236" s="127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</row>
    <row r="237" spans="1:16" ht="15.75">
      <c r="A237" s="126"/>
      <c r="B237" s="127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</row>
    <row r="238" spans="1:16" ht="15.75">
      <c r="A238" s="126"/>
      <c r="B238" s="127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</row>
    <row r="239" spans="1:16" ht="15.75">
      <c r="A239" s="126"/>
      <c r="B239" s="127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</row>
    <row r="240" spans="1:16" ht="15.75">
      <c r="A240" s="126"/>
      <c r="B240" s="127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</row>
    <row r="241" spans="1:16" ht="15.75">
      <c r="A241" s="126"/>
      <c r="B241" s="127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</row>
    <row r="242" spans="1:16" ht="15.75">
      <c r="A242" s="126"/>
      <c r="B242" s="127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</row>
    <row r="243" spans="1:16" ht="15.75">
      <c r="A243" s="126"/>
      <c r="B243" s="127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</row>
    <row r="244" spans="1:16" ht="15.75">
      <c r="A244" s="126"/>
      <c r="B244" s="127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</row>
    <row r="245" spans="1:16" ht="15.75">
      <c r="A245" s="126"/>
      <c r="B245" s="127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</row>
    <row r="246" spans="1:16" ht="15.75">
      <c r="A246" s="126"/>
      <c r="B246" s="127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</row>
    <row r="247" spans="1:16" ht="15.75">
      <c r="A247" s="126"/>
      <c r="B247" s="127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</row>
    <row r="248" spans="1:16" ht="15.75">
      <c r="A248" s="126"/>
      <c r="B248" s="127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</row>
    <row r="249" spans="1:16" ht="15.75">
      <c r="A249" s="126"/>
      <c r="B249" s="127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</row>
    <row r="250" spans="1:16" ht="15.75">
      <c r="A250" s="126"/>
      <c r="B250" s="127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</row>
    <row r="251" spans="1:16" ht="15.75">
      <c r="A251" s="126"/>
      <c r="B251" s="127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</row>
    <row r="252" spans="1:16" ht="15.75">
      <c r="A252" s="126"/>
      <c r="B252" s="127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</row>
    <row r="253" spans="1:16" ht="15.75">
      <c r="A253" s="126"/>
      <c r="B253" s="127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</row>
    <row r="254" spans="1:16" ht="15.75">
      <c r="A254" s="126"/>
      <c r="B254" s="127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</row>
    <row r="255" spans="1:16" ht="15.75">
      <c r="A255" s="126"/>
      <c r="B255" s="127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</row>
    <row r="256" spans="1:16" ht="15.75">
      <c r="A256" s="126"/>
      <c r="B256" s="127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</row>
    <row r="257" spans="1:16" ht="15.75">
      <c r="A257" s="126"/>
      <c r="B257" s="127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</row>
    <row r="258" spans="1:16" ht="15.75">
      <c r="A258" s="126"/>
      <c r="B258" s="127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</row>
    <row r="259" spans="1:16" ht="15.75">
      <c r="A259" s="126"/>
      <c r="B259" s="127"/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</row>
    <row r="260" spans="1:16" ht="15.75">
      <c r="A260" s="126"/>
      <c r="B260" s="127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</row>
    <row r="261" spans="1:16" ht="15.75">
      <c r="A261" s="126"/>
      <c r="B261" s="127"/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</row>
    <row r="262" spans="1:16" ht="15.75">
      <c r="A262" s="126"/>
      <c r="B262" s="127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</row>
    <row r="263" spans="1:16" ht="15.75">
      <c r="A263" s="126"/>
      <c r="B263" s="127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</row>
    <row r="264" spans="1:16" ht="15.75">
      <c r="A264" s="126"/>
      <c r="B264" s="127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</row>
    <row r="265" spans="1:16" ht="15.75">
      <c r="A265" s="126"/>
      <c r="B265" s="127"/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</row>
    <row r="266" spans="1:16" ht="15.75">
      <c r="A266" s="126"/>
      <c r="B266" s="127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</row>
    <row r="267" spans="1:16" ht="15.75">
      <c r="A267" s="126"/>
      <c r="B267" s="127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</row>
    <row r="268" spans="1:16" ht="15.75">
      <c r="A268" s="126"/>
      <c r="B268" s="127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</row>
    <row r="269" spans="1:16" ht="15.75">
      <c r="A269" s="126"/>
      <c r="B269" s="127"/>
      <c r="C269" s="126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</row>
    <row r="270" spans="1:16" ht="15.75">
      <c r="A270" s="126"/>
      <c r="B270" s="127"/>
      <c r="C270" s="126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</row>
    <row r="271" spans="1:16" ht="15.75">
      <c r="A271" s="126"/>
      <c r="B271" s="127"/>
      <c r="C271" s="126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</row>
    <row r="272" spans="1:16" ht="15.75">
      <c r="A272" s="126"/>
      <c r="B272" s="127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</row>
    <row r="273" spans="1:16" ht="15.75">
      <c r="A273" s="126"/>
      <c r="B273" s="127"/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</row>
    <row r="274" spans="1:16" ht="15.75">
      <c r="A274" s="126"/>
      <c r="B274" s="127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</row>
    <row r="275" spans="1:16" ht="15.75">
      <c r="A275" s="126"/>
      <c r="B275" s="127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</row>
    <row r="276" spans="1:16" ht="15.75">
      <c r="A276" s="126"/>
      <c r="B276" s="127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</row>
    <row r="277" spans="1:16" ht="15.75">
      <c r="A277" s="126"/>
      <c r="B277" s="127"/>
      <c r="C277" s="126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</row>
    <row r="278" spans="1:16" ht="15.75">
      <c r="A278" s="126"/>
      <c r="B278" s="127"/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</row>
    <row r="279" spans="1:16" ht="15.75">
      <c r="A279" s="126"/>
      <c r="B279" s="127"/>
      <c r="C279" s="126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</row>
    <row r="280" spans="1:16" ht="15.75">
      <c r="A280" s="126"/>
      <c r="B280" s="127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</row>
    <row r="281" spans="1:16" ht="15.75">
      <c r="A281" s="126"/>
      <c r="B281" s="127"/>
      <c r="C281" s="126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</row>
    <row r="282" spans="1:16" ht="15.75">
      <c r="A282" s="126"/>
      <c r="B282" s="127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</row>
    <row r="283" spans="1:16" ht="15.75">
      <c r="A283" s="126"/>
      <c r="B283" s="127"/>
      <c r="C283" s="126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</row>
    <row r="284" spans="1:16" ht="15.75">
      <c r="A284" s="126"/>
      <c r="B284" s="127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</row>
    <row r="285" spans="1:16" ht="15.75">
      <c r="A285" s="126"/>
      <c r="B285" s="127"/>
      <c r="C285" s="126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</row>
    <row r="286" spans="1:16" ht="15.75">
      <c r="A286" s="126"/>
      <c r="B286" s="127"/>
      <c r="C286" s="126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</row>
    <row r="287" spans="1:16" ht="15.75">
      <c r="A287" s="126"/>
      <c r="B287" s="127"/>
      <c r="C287" s="126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</row>
    <row r="288" spans="1:16" ht="15.75">
      <c r="A288" s="126"/>
      <c r="B288" s="127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</row>
    <row r="289" spans="1:16" ht="15.75">
      <c r="A289" s="126"/>
      <c r="B289" s="127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</row>
    <row r="290" spans="1:16" ht="15.75">
      <c r="A290" s="126"/>
      <c r="B290" s="127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</row>
    <row r="291" spans="1:16" ht="15.75">
      <c r="A291" s="126"/>
      <c r="B291" s="127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</row>
    <row r="292" spans="1:16" ht="15.75">
      <c r="A292" s="126"/>
      <c r="B292" s="127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</row>
    <row r="293" spans="1:16" ht="15.75">
      <c r="A293" s="126"/>
      <c r="B293" s="127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</row>
    <row r="294" spans="1:16" ht="15.75">
      <c r="A294" s="126"/>
      <c r="B294" s="127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</row>
    <row r="295" spans="1:16" ht="15.75">
      <c r="A295" s="126"/>
      <c r="B295" s="127"/>
      <c r="C295" s="126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</row>
    <row r="296" spans="1:16" ht="15.75">
      <c r="A296" s="126"/>
      <c r="B296" s="127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</row>
    <row r="297" spans="1:16" ht="15.75">
      <c r="A297" s="126"/>
      <c r="B297" s="127"/>
      <c r="C297" s="126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</row>
    <row r="298" spans="1:16" ht="15.75">
      <c r="A298" s="126"/>
      <c r="B298" s="127"/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</row>
    <row r="299" spans="1:16" ht="15.75">
      <c r="A299" s="126"/>
      <c r="B299" s="127"/>
      <c r="C299" s="126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</row>
    <row r="300" spans="1:16" ht="15.75">
      <c r="A300" s="126"/>
      <c r="B300" s="127"/>
      <c r="C300" s="126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</row>
    <row r="301" spans="1:16" ht="15.75">
      <c r="A301" s="126"/>
      <c r="B301" s="127"/>
      <c r="C301" s="126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</row>
    <row r="302" spans="1:16" ht="15.75">
      <c r="A302" s="126"/>
      <c r="B302" s="127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</row>
    <row r="303" spans="1:16" ht="15.75">
      <c r="A303" s="126"/>
      <c r="B303" s="127"/>
      <c r="C303" s="126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</row>
    <row r="304" spans="1:16" ht="15.75">
      <c r="A304" s="126"/>
      <c r="B304" s="127"/>
      <c r="C304" s="126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</row>
    <row r="305" spans="1:16" ht="15.75">
      <c r="A305" s="126"/>
      <c r="B305" s="127"/>
      <c r="C305" s="126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</row>
    <row r="306" spans="1:16" ht="15.75">
      <c r="A306" s="126"/>
      <c r="B306" s="127"/>
      <c r="C306" s="126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</row>
    <row r="307" spans="1:16" ht="15.75">
      <c r="A307" s="126"/>
      <c r="B307" s="127"/>
      <c r="C307" s="126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</row>
    <row r="308" spans="1:16" ht="15.75">
      <c r="A308" s="126"/>
      <c r="B308" s="127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</row>
    <row r="309" spans="1:16" ht="15.75">
      <c r="A309" s="126"/>
      <c r="B309" s="127"/>
      <c r="C309" s="126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</row>
    <row r="310" spans="1:16" ht="15.75">
      <c r="A310" s="126"/>
      <c r="B310" s="127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</row>
    <row r="311" spans="1:16" ht="15.75">
      <c r="A311" s="126"/>
      <c r="B311" s="127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</row>
    <row r="312" spans="1:16" ht="15.75">
      <c r="A312" s="126"/>
      <c r="B312" s="127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</row>
    <row r="313" spans="1:16" ht="15.75">
      <c r="A313" s="126"/>
      <c r="B313" s="127"/>
      <c r="C313" s="126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</row>
    <row r="314" spans="1:16" ht="15.75">
      <c r="A314" s="126"/>
      <c r="B314" s="127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</row>
    <row r="315" spans="1:16" ht="15.75">
      <c r="A315" s="126"/>
      <c r="B315" s="127"/>
      <c r="C315" s="126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</row>
    <row r="316" spans="1:16" ht="15.75">
      <c r="A316" s="126"/>
      <c r="B316" s="127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</row>
    <row r="317" spans="1:16" ht="15.75">
      <c r="A317" s="126"/>
      <c r="B317" s="127"/>
      <c r="C317" s="126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</row>
    <row r="318" spans="1:16" ht="15.75">
      <c r="A318" s="126"/>
      <c r="B318" s="127"/>
      <c r="C318" s="126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</row>
    <row r="319" spans="1:16" ht="15.75">
      <c r="A319" s="126"/>
      <c r="B319" s="127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</row>
    <row r="320" spans="1:16" ht="15.75">
      <c r="A320" s="126"/>
      <c r="B320" s="127"/>
      <c r="C320" s="126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</row>
    <row r="321" spans="1:16" ht="15.75">
      <c r="A321" s="126"/>
      <c r="B321" s="127"/>
      <c r="C321" s="126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</row>
    <row r="322" spans="1:16" ht="15.75">
      <c r="A322" s="126"/>
      <c r="B322" s="127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</row>
    <row r="323" spans="1:16" ht="15.75">
      <c r="A323" s="126"/>
      <c r="B323" s="127"/>
      <c r="C323" s="126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</row>
    <row r="324" spans="1:16" ht="15.75">
      <c r="A324" s="126"/>
      <c r="B324" s="127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</row>
    <row r="325" spans="1:16" ht="15.75">
      <c r="A325" s="126"/>
      <c r="B325" s="127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</row>
    <row r="326" spans="1:16" ht="15.75">
      <c r="A326" s="126"/>
      <c r="B326" s="127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</row>
    <row r="327" spans="1:16" ht="15.75">
      <c r="A327" s="126"/>
      <c r="B327" s="127"/>
      <c r="C327" s="126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</row>
    <row r="328" spans="1:16" ht="15.75">
      <c r="A328" s="126"/>
      <c r="B328" s="127"/>
      <c r="C328" s="126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</row>
    <row r="329" spans="1:16" ht="15.75">
      <c r="A329" s="126"/>
      <c r="B329" s="127"/>
      <c r="C329" s="126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</row>
    <row r="330" spans="1:16" ht="15.75">
      <c r="A330" s="126"/>
      <c r="B330" s="127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</row>
    <row r="331" spans="1:16" ht="15.75">
      <c r="A331" s="126"/>
      <c r="B331" s="127"/>
      <c r="C331" s="126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</row>
    <row r="332" spans="1:16" ht="15.75">
      <c r="A332" s="126"/>
      <c r="B332" s="127"/>
      <c r="C332" s="126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</row>
    <row r="333" spans="1:16" ht="15.75">
      <c r="A333" s="126"/>
      <c r="B333" s="127"/>
      <c r="C333" s="126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</row>
    <row r="334" spans="1:16" ht="15.75">
      <c r="A334" s="126"/>
      <c r="B334" s="127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</row>
    <row r="335" spans="1:16" ht="15.75">
      <c r="A335" s="126"/>
      <c r="B335" s="127"/>
      <c r="C335" s="126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</row>
    <row r="336" spans="1:16" ht="15.75">
      <c r="A336" s="126"/>
      <c r="B336" s="127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</row>
    <row r="337" spans="1:16" ht="15.75">
      <c r="A337" s="126"/>
      <c r="B337" s="127"/>
      <c r="C337" s="126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</row>
    <row r="338" spans="1:16" ht="15.75">
      <c r="A338" s="126"/>
      <c r="B338" s="127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</row>
    <row r="339" spans="1:16" ht="15.75">
      <c r="A339" s="126"/>
      <c r="B339" s="127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</row>
    <row r="340" spans="1:16" ht="15.75">
      <c r="A340" s="126"/>
      <c r="B340" s="127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</row>
    <row r="341" spans="1:16" ht="15.75">
      <c r="A341" s="126"/>
      <c r="B341" s="127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</row>
    <row r="342" spans="1:16" ht="15.75">
      <c r="A342" s="126"/>
      <c r="B342" s="127"/>
      <c r="C342" s="126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</row>
    <row r="343" spans="1:16" ht="15.75">
      <c r="A343" s="126"/>
      <c r="B343" s="127"/>
      <c r="C343" s="126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</row>
    <row r="344" spans="1:16" ht="15.75">
      <c r="A344" s="126"/>
      <c r="B344" s="127"/>
      <c r="C344" s="126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</row>
    <row r="345" spans="1:16" ht="15.75">
      <c r="A345" s="126"/>
      <c r="B345" s="127"/>
      <c r="C345" s="126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</row>
    <row r="346" spans="1:16" ht="15.75">
      <c r="A346" s="126"/>
      <c r="B346" s="127"/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</row>
    <row r="347" spans="1:16" ht="15.75">
      <c r="A347" s="126"/>
      <c r="B347" s="127"/>
      <c r="C347" s="126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</row>
    <row r="348" spans="1:16" ht="15.75">
      <c r="A348" s="126"/>
      <c r="B348" s="127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</row>
    <row r="349" spans="1:16" ht="15.75">
      <c r="A349" s="126"/>
      <c r="B349" s="127"/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</row>
    <row r="350" spans="1:16" ht="15.75">
      <c r="A350" s="126"/>
      <c r="B350" s="127"/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</row>
    <row r="351" spans="1:16" ht="15.75">
      <c r="A351" s="126"/>
      <c r="B351" s="127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</row>
    <row r="352" spans="1:16" ht="15.75">
      <c r="A352" s="126"/>
      <c r="B352" s="127"/>
      <c r="C352" s="126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</row>
    <row r="353" spans="1:16" ht="15.75">
      <c r="A353" s="126"/>
      <c r="B353" s="127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</row>
    <row r="354" spans="1:16" ht="15.75">
      <c r="A354" s="126"/>
      <c r="B354" s="127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</row>
    <row r="355" spans="1:16" ht="15.75">
      <c r="A355" s="126"/>
      <c r="B355" s="127"/>
      <c r="C355" s="126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</row>
    <row r="356" spans="1:16" ht="15.75">
      <c r="A356" s="126"/>
      <c r="B356" s="127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</row>
    <row r="357" spans="1:16" ht="15.75">
      <c r="A357" s="126"/>
      <c r="B357" s="127"/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</row>
    <row r="358" spans="1:16" ht="15.75">
      <c r="A358" s="126"/>
      <c r="B358" s="127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</row>
    <row r="359" spans="1:16" ht="15.75">
      <c r="A359" s="126"/>
      <c r="B359" s="127"/>
      <c r="C359" s="126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</row>
    <row r="360" spans="1:16" ht="15.75">
      <c r="A360" s="126"/>
      <c r="B360" s="127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</row>
    <row r="361" spans="1:16" ht="15.75">
      <c r="A361" s="126"/>
      <c r="B361" s="127"/>
      <c r="C361" s="126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</row>
    <row r="362" spans="1:16" ht="15.75">
      <c r="A362" s="126"/>
      <c r="B362" s="127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</row>
    <row r="363" spans="1:16" ht="15.75">
      <c r="A363" s="126"/>
      <c r="B363" s="127"/>
      <c r="C363" s="126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</row>
    <row r="364" spans="1:16" ht="15.75">
      <c r="A364" s="126"/>
      <c r="B364" s="127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</row>
    <row r="365" spans="1:16" ht="15.75">
      <c r="A365" s="126"/>
      <c r="B365" s="127"/>
      <c r="C365" s="126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</row>
    <row r="366" spans="1:16" ht="15.75">
      <c r="A366" s="126"/>
      <c r="B366" s="127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</row>
    <row r="367" spans="1:16" ht="15.75">
      <c r="A367" s="126"/>
      <c r="B367" s="127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</row>
    <row r="368" spans="1:16" ht="15.75">
      <c r="A368" s="126"/>
      <c r="B368" s="127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</row>
    <row r="369" spans="1:16" ht="15.75">
      <c r="A369" s="126"/>
      <c r="B369" s="127"/>
      <c r="C369" s="126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</row>
    <row r="370" spans="1:16" ht="15.75">
      <c r="A370" s="126"/>
      <c r="B370" s="127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</row>
    <row r="371" spans="1:16" ht="15.75">
      <c r="A371" s="126"/>
      <c r="B371" s="127"/>
      <c r="C371" s="126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</row>
    <row r="372" spans="1:16" ht="15.75">
      <c r="A372" s="126"/>
      <c r="B372" s="127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</row>
    <row r="373" spans="1:16" ht="15.75">
      <c r="A373" s="126"/>
      <c r="B373" s="127"/>
      <c r="C373" s="126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</row>
    <row r="374" spans="1:16" ht="15.75">
      <c r="A374" s="126"/>
      <c r="B374" s="127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</row>
    <row r="375" spans="1:16" ht="15.75">
      <c r="A375" s="126"/>
      <c r="B375" s="127"/>
      <c r="C375" s="126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</row>
    <row r="376" spans="1:16" ht="15.75">
      <c r="A376" s="126"/>
      <c r="B376" s="127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</row>
    <row r="377" spans="1:16" ht="15.75">
      <c r="A377" s="126"/>
      <c r="B377" s="127"/>
      <c r="C377" s="126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</row>
    <row r="378" spans="1:16" ht="15.75">
      <c r="A378" s="126"/>
      <c r="B378" s="127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</row>
    <row r="379" spans="1:16" ht="15.75">
      <c r="A379" s="126"/>
      <c r="B379" s="127"/>
      <c r="C379" s="126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</row>
    <row r="380" spans="1:16" ht="15.75">
      <c r="A380" s="126"/>
      <c r="B380" s="127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</row>
    <row r="381" spans="1:16" ht="15.75">
      <c r="A381" s="126"/>
      <c r="B381" s="127"/>
      <c r="C381" s="126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</row>
    <row r="382" spans="1:16" ht="15.75">
      <c r="A382" s="126"/>
      <c r="B382" s="127"/>
      <c r="C382" s="126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</row>
    <row r="383" spans="1:16" ht="15.75">
      <c r="A383" s="126"/>
      <c r="B383" s="127"/>
      <c r="C383" s="126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</row>
    <row r="384" spans="1:16" ht="15.75">
      <c r="A384" s="126"/>
      <c r="B384" s="127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</row>
    <row r="385" spans="1:16" ht="15.75">
      <c r="A385" s="126"/>
      <c r="B385" s="127"/>
      <c r="C385" s="126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</row>
    <row r="386" spans="1:16" ht="15.75">
      <c r="A386" s="126"/>
      <c r="B386" s="127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</row>
    <row r="387" spans="1:16" ht="15.75">
      <c r="A387" s="126"/>
      <c r="B387" s="127"/>
      <c r="C387" s="126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</row>
    <row r="388" spans="1:16" ht="15.75">
      <c r="A388" s="126"/>
      <c r="B388" s="127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</row>
    <row r="389" spans="1:16" ht="15.75">
      <c r="A389" s="126"/>
      <c r="B389" s="127"/>
      <c r="C389" s="126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</row>
    <row r="390" spans="1:16" ht="15.75">
      <c r="A390" s="126"/>
      <c r="B390" s="127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</row>
    <row r="391" spans="1:16" ht="15.75">
      <c r="A391" s="126"/>
      <c r="B391" s="127"/>
      <c r="C391" s="126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</row>
    <row r="392" spans="1:16" ht="15.75">
      <c r="A392" s="126"/>
      <c r="B392" s="127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</row>
    <row r="393" spans="1:16" ht="15.75">
      <c r="A393" s="126"/>
      <c r="B393" s="127"/>
      <c r="C393" s="126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</row>
    <row r="394" spans="1:16" ht="15.75">
      <c r="A394" s="126"/>
      <c r="B394" s="127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</row>
    <row r="395" spans="1:16" ht="15.75">
      <c r="A395" s="126"/>
      <c r="B395" s="127"/>
      <c r="C395" s="126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</row>
    <row r="396" spans="1:16" ht="15.75">
      <c r="A396" s="126"/>
      <c r="B396" s="127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</row>
    <row r="397" spans="1:16" ht="15.75">
      <c r="A397" s="126"/>
      <c r="B397" s="127"/>
      <c r="C397" s="126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</row>
    <row r="398" spans="1:16" ht="15.75">
      <c r="A398" s="126"/>
      <c r="B398" s="127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</row>
    <row r="399" spans="1:16" ht="15.75">
      <c r="A399" s="126"/>
      <c r="B399" s="127"/>
      <c r="C399" s="126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</row>
    <row r="400" spans="1:16" ht="15.75">
      <c r="A400" s="126"/>
      <c r="B400" s="127"/>
      <c r="C400" s="126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</row>
    <row r="401" spans="1:16" ht="15.75">
      <c r="A401" s="126"/>
      <c r="B401" s="127"/>
      <c r="C401" s="126"/>
      <c r="D401" s="126"/>
      <c r="E401" s="126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</row>
    <row r="402" spans="1:16" ht="15.75">
      <c r="A402" s="126"/>
      <c r="B402" s="127"/>
      <c r="C402" s="126"/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</row>
    <row r="403" spans="1:16" ht="15.75">
      <c r="A403" s="126"/>
      <c r="B403" s="127"/>
      <c r="C403" s="126"/>
      <c r="D403" s="126"/>
      <c r="E403" s="126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</row>
    <row r="404" spans="1:16" ht="15.75">
      <c r="A404" s="126"/>
      <c r="B404" s="127"/>
      <c r="C404" s="126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</row>
    <row r="405" spans="1:16" ht="15.75">
      <c r="A405" s="126"/>
      <c r="B405" s="127"/>
      <c r="C405" s="126"/>
      <c r="D405" s="126"/>
      <c r="E405" s="126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</row>
    <row r="406" spans="1:16" ht="15.75">
      <c r="A406" s="126"/>
      <c r="B406" s="127"/>
      <c r="C406" s="126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</row>
    <row r="407" spans="1:16" ht="15.75">
      <c r="A407" s="126"/>
      <c r="B407" s="127"/>
      <c r="C407" s="126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</row>
    <row r="408" spans="1:16" ht="15.75">
      <c r="A408" s="126"/>
      <c r="B408" s="127"/>
      <c r="C408" s="126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</row>
    <row r="409" spans="1:16" ht="15.75">
      <c r="A409" s="126"/>
      <c r="B409" s="127"/>
      <c r="C409" s="126"/>
      <c r="D409" s="126"/>
      <c r="E409" s="126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</row>
    <row r="410" spans="1:16" ht="15.75">
      <c r="A410" s="126"/>
      <c r="B410" s="127"/>
      <c r="C410" s="126"/>
      <c r="D410" s="126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</row>
    <row r="411" spans="1:16" ht="15.75">
      <c r="A411" s="126"/>
      <c r="B411" s="127"/>
      <c r="C411" s="126"/>
      <c r="D411" s="126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</row>
    <row r="412" spans="1:16" ht="15.75">
      <c r="A412" s="126"/>
      <c r="B412" s="127"/>
      <c r="C412" s="126"/>
      <c r="D412" s="126"/>
      <c r="E412" s="126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</row>
    <row r="413" spans="1:16" ht="15.75">
      <c r="A413" s="126"/>
      <c r="B413" s="127"/>
      <c r="C413" s="126"/>
      <c r="D413" s="126"/>
      <c r="E413" s="126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</row>
    <row r="414" spans="1:16" ht="15.75">
      <c r="A414" s="126"/>
      <c r="B414" s="127"/>
      <c r="C414" s="126"/>
      <c r="D414" s="126"/>
      <c r="E414" s="126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</row>
    <row r="415" spans="1:16" ht="15.75">
      <c r="A415" s="126"/>
      <c r="B415" s="127"/>
      <c r="C415" s="126"/>
      <c r="D415" s="126"/>
      <c r="E415" s="126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</row>
    <row r="416" spans="1:16" ht="15.75">
      <c r="A416" s="126"/>
      <c r="B416" s="127"/>
      <c r="C416" s="126"/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</row>
    <row r="417" spans="1:16" ht="15.75">
      <c r="A417" s="126"/>
      <c r="B417" s="127"/>
      <c r="C417" s="126"/>
      <c r="D417" s="126"/>
      <c r="E417" s="126"/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</row>
    <row r="418" spans="1:16" ht="15.75">
      <c r="A418" s="126"/>
      <c r="B418" s="127"/>
      <c r="C418" s="126"/>
      <c r="D418" s="126"/>
      <c r="E418" s="126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</row>
    <row r="419" spans="1:16" ht="15.75">
      <c r="A419" s="126"/>
      <c r="B419" s="127"/>
      <c r="C419" s="126"/>
      <c r="D419" s="126"/>
      <c r="E419" s="126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</row>
    <row r="420" spans="1:16" ht="15.75">
      <c r="A420" s="126"/>
      <c r="B420" s="127"/>
      <c r="C420" s="126"/>
      <c r="D420" s="126"/>
      <c r="E420" s="126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</row>
    <row r="421" spans="1:16" ht="15.75">
      <c r="A421" s="126"/>
      <c r="B421" s="127"/>
      <c r="C421" s="126"/>
      <c r="D421" s="126"/>
      <c r="E421" s="126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</row>
    <row r="422" spans="1:16" ht="15.75">
      <c r="A422" s="126"/>
      <c r="B422" s="127"/>
      <c r="C422" s="126"/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</row>
    <row r="423" spans="1:16" ht="15.75">
      <c r="A423" s="126"/>
      <c r="B423" s="127"/>
      <c r="C423" s="126"/>
      <c r="D423" s="126"/>
      <c r="E423" s="126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</row>
    <row r="424" spans="1:16" ht="15.75">
      <c r="A424" s="126"/>
      <c r="B424" s="127"/>
      <c r="C424" s="126"/>
      <c r="D424" s="126"/>
      <c r="E424" s="126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</row>
    <row r="425" spans="1:16" ht="15.75">
      <c r="A425" s="126"/>
      <c r="B425" s="127"/>
      <c r="C425" s="126"/>
      <c r="D425" s="126"/>
      <c r="E425" s="126"/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</row>
    <row r="426" spans="1:16" ht="15.75">
      <c r="A426" s="126"/>
      <c r="B426" s="127"/>
      <c r="C426" s="126"/>
      <c r="D426" s="126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</row>
    <row r="427" spans="1:16" ht="15.75">
      <c r="A427" s="126"/>
      <c r="B427" s="127"/>
      <c r="C427" s="126"/>
      <c r="D427" s="126"/>
      <c r="E427" s="126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</row>
    <row r="428" spans="1:16" ht="15.75">
      <c r="A428" s="126"/>
      <c r="B428" s="127"/>
      <c r="C428" s="126"/>
      <c r="D428" s="126"/>
      <c r="E428" s="126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</row>
    <row r="429" spans="1:16" ht="15.75">
      <c r="A429" s="126"/>
      <c r="B429" s="127"/>
      <c r="C429" s="126"/>
      <c r="D429" s="126"/>
      <c r="E429" s="126"/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</row>
    <row r="430" spans="1:16" ht="15.75">
      <c r="A430" s="126"/>
      <c r="B430" s="127"/>
      <c r="C430" s="126"/>
      <c r="D430" s="126"/>
      <c r="E430" s="126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</row>
    <row r="431" spans="1:16" ht="15.75">
      <c r="A431" s="126"/>
      <c r="B431" s="127"/>
      <c r="C431" s="126"/>
      <c r="D431" s="126"/>
      <c r="E431" s="126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</row>
    <row r="432" spans="1:16" ht="15.75">
      <c r="A432" s="126"/>
      <c r="B432" s="127"/>
      <c r="C432" s="126"/>
      <c r="D432" s="126"/>
      <c r="E432" s="126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</row>
    <row r="433" spans="1:16" ht="15.75">
      <c r="A433" s="126"/>
      <c r="B433" s="127"/>
      <c r="C433" s="126"/>
      <c r="D433" s="126"/>
      <c r="E433" s="126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</row>
    <row r="434" spans="1:16" ht="15.75">
      <c r="A434" s="126"/>
      <c r="B434" s="127"/>
      <c r="C434" s="126"/>
      <c r="D434" s="126"/>
      <c r="E434" s="126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</row>
    <row r="435" spans="1:16" ht="15.75">
      <c r="A435" s="126"/>
      <c r="B435" s="127"/>
      <c r="C435" s="126"/>
      <c r="D435" s="126"/>
      <c r="E435" s="126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</row>
    <row r="436" spans="1:16" ht="15.75">
      <c r="A436" s="126"/>
      <c r="B436" s="127"/>
      <c r="C436" s="126"/>
      <c r="D436" s="126"/>
      <c r="E436" s="126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</row>
    <row r="437" spans="1:16" ht="15.75">
      <c r="A437" s="126"/>
      <c r="B437" s="127"/>
      <c r="C437" s="126"/>
      <c r="D437" s="126"/>
      <c r="E437" s="126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</row>
    <row r="438" spans="1:16" ht="15.75">
      <c r="A438" s="126"/>
      <c r="B438" s="127"/>
      <c r="C438" s="126"/>
      <c r="D438" s="126"/>
      <c r="E438" s="126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</row>
    <row r="439" spans="1:16" ht="15.75">
      <c r="A439" s="126"/>
      <c r="B439" s="127"/>
      <c r="C439" s="126"/>
      <c r="D439" s="126"/>
      <c r="E439" s="126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</row>
    <row r="440" spans="1:16" ht="15.75">
      <c r="A440" s="126"/>
      <c r="B440" s="127"/>
      <c r="C440" s="126"/>
      <c r="D440" s="126"/>
      <c r="E440" s="126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</row>
    <row r="441" spans="1:16" ht="15.75">
      <c r="A441" s="126"/>
      <c r="B441" s="127"/>
      <c r="C441" s="126"/>
      <c r="D441" s="126"/>
      <c r="E441" s="126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</row>
    <row r="442" spans="1:16" ht="15.75">
      <c r="A442" s="126"/>
      <c r="B442" s="127"/>
      <c r="C442" s="126"/>
      <c r="D442" s="126"/>
      <c r="E442" s="126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</row>
    <row r="443" spans="1:16" ht="15.75">
      <c r="A443" s="126"/>
      <c r="B443" s="127"/>
      <c r="C443" s="126"/>
      <c r="D443" s="126"/>
      <c r="E443" s="126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</row>
    <row r="444" spans="1:16" ht="15.75">
      <c r="A444" s="126"/>
      <c r="B444" s="127"/>
      <c r="C444" s="126"/>
      <c r="D444" s="126"/>
      <c r="E444" s="126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</row>
    <row r="445" spans="1:16" ht="15.75">
      <c r="A445" s="126"/>
      <c r="B445" s="127"/>
      <c r="C445" s="126"/>
      <c r="D445" s="126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</row>
    <row r="446" spans="1:16" ht="15.75">
      <c r="A446" s="126"/>
      <c r="B446" s="127"/>
      <c r="C446" s="126"/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</row>
    <row r="447" spans="1:16" ht="15.75">
      <c r="A447" s="126"/>
      <c r="B447" s="127"/>
      <c r="C447" s="126"/>
      <c r="D447" s="126"/>
      <c r="E447" s="126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</row>
    <row r="448" spans="1:16" ht="15.75">
      <c r="A448" s="126"/>
      <c r="B448" s="127"/>
      <c r="C448" s="126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</row>
    <row r="449" spans="1:16" ht="15.75">
      <c r="A449" s="126"/>
      <c r="B449" s="127"/>
      <c r="C449" s="126"/>
      <c r="D449" s="126"/>
      <c r="E449" s="126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</row>
    <row r="450" spans="1:16" ht="15.75">
      <c r="A450" s="126"/>
      <c r="B450" s="127"/>
      <c r="C450" s="126"/>
      <c r="D450" s="126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</row>
    <row r="451" spans="1:16" ht="15.75">
      <c r="A451" s="126"/>
      <c r="B451" s="127"/>
      <c r="C451" s="126"/>
      <c r="D451" s="126"/>
      <c r="E451" s="126"/>
      <c r="F451" s="126"/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</row>
    <row r="452" spans="1:16" ht="15.75">
      <c r="A452" s="126"/>
      <c r="B452" s="127"/>
      <c r="C452" s="126"/>
      <c r="D452" s="126"/>
      <c r="E452" s="126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</row>
    <row r="453" spans="1:16" ht="15.75">
      <c r="A453" s="126"/>
      <c r="B453" s="127"/>
      <c r="C453" s="126"/>
      <c r="D453" s="126"/>
      <c r="E453" s="126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</row>
    <row r="454" spans="1:16" ht="15.75">
      <c r="A454" s="126"/>
      <c r="B454" s="127"/>
      <c r="C454" s="126"/>
      <c r="D454" s="126"/>
      <c r="E454" s="126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</row>
    <row r="455" spans="1:16" ht="15.75">
      <c r="A455" s="126"/>
      <c r="B455" s="127"/>
      <c r="C455" s="126"/>
      <c r="D455" s="126"/>
      <c r="E455" s="126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</row>
    <row r="456" spans="1:16" ht="15.75">
      <c r="A456" s="126"/>
      <c r="B456" s="127"/>
      <c r="C456" s="126"/>
      <c r="D456" s="126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</row>
    <row r="457" spans="1:16" ht="15.75">
      <c r="A457" s="126"/>
      <c r="B457" s="127"/>
      <c r="C457" s="126"/>
      <c r="D457" s="126"/>
      <c r="E457" s="126"/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</row>
    <row r="458" spans="1:16" ht="15.75">
      <c r="A458" s="126"/>
      <c r="B458" s="127"/>
      <c r="C458" s="126"/>
      <c r="D458" s="126"/>
      <c r="E458" s="126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</row>
    <row r="459" spans="1:16" ht="15.75">
      <c r="A459" s="126"/>
      <c r="B459" s="127"/>
      <c r="C459" s="126"/>
      <c r="D459" s="126"/>
      <c r="E459" s="126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</row>
    <row r="460" spans="1:16" ht="15.75">
      <c r="A460" s="126"/>
      <c r="B460" s="127"/>
      <c r="C460" s="126"/>
      <c r="D460" s="126"/>
      <c r="E460" s="126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</row>
    <row r="461" spans="1:16" ht="15.75">
      <c r="A461" s="126"/>
      <c r="B461" s="127"/>
      <c r="C461" s="126"/>
      <c r="D461" s="126"/>
      <c r="E461" s="126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</row>
    <row r="462" spans="1:16" ht="15.75">
      <c r="A462" s="126"/>
      <c r="B462" s="127"/>
      <c r="C462" s="126"/>
      <c r="D462" s="126"/>
      <c r="E462" s="126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</row>
    <row r="463" spans="1:16" ht="15.75">
      <c r="A463" s="126"/>
      <c r="B463" s="127"/>
      <c r="C463" s="126"/>
      <c r="D463" s="126"/>
      <c r="E463" s="126"/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  <c r="P463" s="126"/>
    </row>
    <row r="464" spans="1:16" ht="15.75">
      <c r="A464" s="126"/>
      <c r="B464" s="127"/>
      <c r="C464" s="126"/>
      <c r="D464" s="126"/>
      <c r="E464" s="126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</row>
    <row r="465" spans="1:16" ht="15.75">
      <c r="A465" s="126"/>
      <c r="B465" s="127"/>
      <c r="C465" s="126"/>
      <c r="D465" s="126"/>
      <c r="E465" s="126"/>
      <c r="F465" s="126"/>
      <c r="G465" s="126"/>
      <c r="H465" s="126"/>
      <c r="I465" s="126"/>
      <c r="J465" s="126"/>
      <c r="K465" s="126"/>
      <c r="L465" s="126"/>
      <c r="M465" s="126"/>
      <c r="N465" s="126"/>
      <c r="O465" s="126"/>
      <c r="P465" s="126"/>
    </row>
    <row r="466" spans="1:16" ht="15.75">
      <c r="A466" s="126"/>
      <c r="B466" s="127"/>
      <c r="C466" s="126"/>
      <c r="D466" s="126"/>
      <c r="E466" s="126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</row>
    <row r="467" spans="1:16" ht="15.75">
      <c r="A467" s="126"/>
      <c r="B467" s="127"/>
      <c r="C467" s="126"/>
      <c r="D467" s="126"/>
      <c r="E467" s="126"/>
      <c r="F467" s="126"/>
      <c r="G467" s="126"/>
      <c r="H467" s="126"/>
      <c r="I467" s="126"/>
      <c r="J467" s="126"/>
      <c r="K467" s="126"/>
      <c r="L467" s="126"/>
      <c r="M467" s="126"/>
      <c r="N467" s="126"/>
      <c r="O467" s="126"/>
      <c r="P467" s="126"/>
    </row>
    <row r="468" spans="1:16" ht="15.75">
      <c r="A468" s="126"/>
      <c r="B468" s="127"/>
      <c r="C468" s="126"/>
      <c r="D468" s="126"/>
      <c r="E468" s="126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</row>
    <row r="469" spans="1:16" ht="15.75">
      <c r="A469" s="126"/>
      <c r="B469" s="127"/>
      <c r="C469" s="126"/>
      <c r="D469" s="126"/>
      <c r="E469" s="126"/>
      <c r="F469" s="126"/>
      <c r="G469" s="126"/>
      <c r="H469" s="126"/>
      <c r="I469" s="126"/>
      <c r="J469" s="126"/>
      <c r="K469" s="126"/>
      <c r="L469" s="126"/>
      <c r="M469" s="126"/>
      <c r="N469" s="126"/>
      <c r="O469" s="126"/>
      <c r="P469" s="126"/>
    </row>
    <row r="470" spans="1:16" ht="15.75">
      <c r="A470" s="126"/>
      <c r="B470" s="127"/>
      <c r="C470" s="126"/>
      <c r="D470" s="126"/>
      <c r="E470" s="126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</row>
    <row r="471" spans="1:16" ht="15.75">
      <c r="A471" s="126"/>
      <c r="B471" s="127"/>
      <c r="C471" s="126"/>
      <c r="D471" s="126"/>
      <c r="E471" s="126"/>
      <c r="F471" s="126"/>
      <c r="G471" s="126"/>
      <c r="H471" s="126"/>
      <c r="I471" s="126"/>
      <c r="J471" s="126"/>
      <c r="K471" s="126"/>
      <c r="L471" s="126"/>
      <c r="M471" s="126"/>
      <c r="N471" s="126"/>
      <c r="O471" s="126"/>
      <c r="P471" s="126"/>
    </row>
    <row r="472" spans="1:16" ht="15.75">
      <c r="A472" s="126"/>
      <c r="B472" s="127"/>
      <c r="C472" s="126"/>
      <c r="D472" s="126"/>
      <c r="E472" s="126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</row>
    <row r="473" spans="1:16" ht="15.75">
      <c r="A473" s="126"/>
      <c r="B473" s="127"/>
      <c r="C473" s="126"/>
      <c r="D473" s="126"/>
      <c r="E473" s="126"/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</row>
    <row r="474" spans="1:16" ht="15.75">
      <c r="A474" s="126"/>
      <c r="B474" s="127"/>
      <c r="C474" s="126"/>
      <c r="D474" s="126"/>
      <c r="E474" s="126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</row>
    <row r="475" spans="1:16" ht="15.75">
      <c r="A475" s="126"/>
      <c r="B475" s="127"/>
      <c r="C475" s="126"/>
      <c r="D475" s="126"/>
      <c r="E475" s="126"/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</row>
    <row r="476" spans="1:16" ht="15.75">
      <c r="A476" s="126"/>
      <c r="B476" s="127"/>
      <c r="C476" s="126"/>
      <c r="D476" s="126"/>
      <c r="E476" s="126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</row>
    <row r="477" spans="1:16" ht="15.75">
      <c r="A477" s="126"/>
      <c r="B477" s="127"/>
      <c r="C477" s="126"/>
      <c r="D477" s="126"/>
      <c r="E477" s="126"/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</row>
    <row r="478" spans="1:16" ht="15.75">
      <c r="A478" s="126"/>
      <c r="B478" s="127"/>
      <c r="C478" s="126"/>
      <c r="D478" s="126"/>
      <c r="E478" s="126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</row>
    <row r="479" spans="1:16" ht="15.75">
      <c r="A479" s="126"/>
      <c r="B479" s="127"/>
      <c r="C479" s="126"/>
      <c r="D479" s="126"/>
      <c r="E479" s="126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</row>
    <row r="480" spans="1:16" ht="15.75">
      <c r="A480" s="126"/>
      <c r="B480" s="127"/>
      <c r="C480" s="126"/>
      <c r="D480" s="126"/>
      <c r="E480" s="126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</row>
    <row r="481" spans="1:16" ht="15.75">
      <c r="A481" s="126"/>
      <c r="B481" s="127"/>
      <c r="C481" s="126"/>
      <c r="D481" s="126"/>
      <c r="E481" s="126"/>
      <c r="F481" s="126"/>
      <c r="G481" s="126"/>
      <c r="H481" s="126"/>
      <c r="I481" s="126"/>
      <c r="J481" s="126"/>
      <c r="K481" s="126"/>
      <c r="L481" s="126"/>
      <c r="M481" s="126"/>
      <c r="N481" s="126"/>
      <c r="O481" s="126"/>
      <c r="P481" s="126"/>
    </row>
    <row r="482" spans="1:16" ht="15.75">
      <c r="A482" s="126"/>
      <c r="B482" s="127"/>
      <c r="C482" s="126"/>
      <c r="D482" s="126"/>
      <c r="E482" s="126"/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</row>
    <row r="483" spans="1:16" ht="15.75">
      <c r="A483" s="126"/>
      <c r="B483" s="127"/>
      <c r="C483" s="126"/>
      <c r="D483" s="126"/>
      <c r="E483" s="126"/>
      <c r="F483" s="126"/>
      <c r="G483" s="126"/>
      <c r="H483" s="126"/>
      <c r="I483" s="126"/>
      <c r="J483" s="126"/>
      <c r="K483" s="126"/>
      <c r="L483" s="126"/>
      <c r="M483" s="126"/>
      <c r="N483" s="126"/>
      <c r="O483" s="126"/>
      <c r="P483" s="126"/>
    </row>
    <row r="484" spans="1:16" ht="15.75">
      <c r="A484" s="126"/>
      <c r="B484" s="127"/>
      <c r="C484" s="126"/>
      <c r="D484" s="126"/>
      <c r="E484" s="126"/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</row>
    <row r="485" spans="1:16" ht="15.75">
      <c r="A485" s="126"/>
      <c r="B485" s="127"/>
      <c r="C485" s="126"/>
      <c r="D485" s="126"/>
      <c r="E485" s="126"/>
      <c r="F485" s="126"/>
      <c r="G485" s="126"/>
      <c r="H485" s="126"/>
      <c r="I485" s="126"/>
      <c r="J485" s="126"/>
      <c r="K485" s="126"/>
      <c r="L485" s="126"/>
      <c r="M485" s="126"/>
      <c r="N485" s="126"/>
      <c r="O485" s="126"/>
      <c r="P485" s="126"/>
    </row>
    <row r="486" spans="1:16" ht="15.75">
      <c r="A486" s="126"/>
      <c r="B486" s="127"/>
      <c r="C486" s="126"/>
      <c r="D486" s="126"/>
      <c r="E486" s="126"/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</row>
    <row r="487" spans="1:16" ht="15.75">
      <c r="A487" s="126"/>
      <c r="B487" s="127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  <c r="N487" s="126"/>
      <c r="O487" s="126"/>
      <c r="P487" s="126"/>
    </row>
    <row r="488" spans="1:16" ht="15.75">
      <c r="A488" s="126"/>
      <c r="B488" s="127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</row>
    <row r="489" spans="1:16" ht="15.75">
      <c r="A489" s="126"/>
      <c r="B489" s="127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  <c r="N489" s="126"/>
      <c r="O489" s="126"/>
      <c r="P489" s="126"/>
    </row>
    <row r="490" spans="1:16" ht="15.75">
      <c r="A490" s="126"/>
      <c r="B490" s="127"/>
      <c r="C490" s="126"/>
      <c r="D490" s="126"/>
      <c r="E490" s="126"/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</row>
    <row r="491" spans="1:16" ht="15.75">
      <c r="A491" s="126"/>
      <c r="B491" s="127"/>
      <c r="C491" s="126"/>
      <c r="D491" s="126"/>
      <c r="E491" s="126"/>
      <c r="F491" s="126"/>
      <c r="G491" s="126"/>
      <c r="H491" s="126"/>
      <c r="I491" s="126"/>
      <c r="J491" s="126"/>
      <c r="K491" s="126"/>
      <c r="L491" s="126"/>
      <c r="M491" s="126"/>
      <c r="N491" s="126"/>
      <c r="O491" s="126"/>
      <c r="P491" s="126"/>
    </row>
    <row r="492" spans="1:16" ht="15.75">
      <c r="A492" s="126"/>
      <c r="B492" s="127"/>
      <c r="C492" s="126"/>
      <c r="D492" s="126"/>
      <c r="E492" s="126"/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</row>
    <row r="493" spans="1:16" ht="15.75">
      <c r="A493" s="126"/>
      <c r="B493" s="127"/>
      <c r="C493" s="126"/>
      <c r="D493" s="126"/>
      <c r="E493" s="126"/>
      <c r="F493" s="126"/>
      <c r="G493" s="126"/>
      <c r="H493" s="126"/>
      <c r="I493" s="126"/>
      <c r="J493" s="126"/>
      <c r="K493" s="126"/>
      <c r="L493" s="126"/>
      <c r="M493" s="126"/>
      <c r="N493" s="126"/>
      <c r="O493" s="126"/>
      <c r="P493" s="126"/>
    </row>
    <row r="494" spans="1:16" ht="15.75">
      <c r="A494" s="126"/>
      <c r="B494" s="127"/>
      <c r="C494" s="126"/>
      <c r="D494" s="126"/>
      <c r="E494" s="126"/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</row>
    <row r="495" spans="1:16" ht="15.75">
      <c r="A495" s="126"/>
      <c r="B495" s="127"/>
      <c r="C495" s="126"/>
      <c r="D495" s="126"/>
      <c r="E495" s="126"/>
      <c r="F495" s="126"/>
      <c r="G495" s="126"/>
      <c r="H495" s="126"/>
      <c r="I495" s="126"/>
      <c r="J495" s="126"/>
      <c r="K495" s="126"/>
      <c r="L495" s="126"/>
      <c r="M495" s="126"/>
      <c r="N495" s="126"/>
      <c r="O495" s="126"/>
      <c r="P495" s="126"/>
    </row>
    <row r="496" spans="1:16" ht="15.75">
      <c r="A496" s="126"/>
      <c r="B496" s="127"/>
      <c r="C496" s="126"/>
      <c r="D496" s="126"/>
      <c r="E496" s="126"/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</row>
    <row r="497" spans="1:16" ht="15.75">
      <c r="A497" s="126"/>
      <c r="B497" s="127"/>
      <c r="C497" s="126"/>
      <c r="D497" s="126"/>
      <c r="E497" s="126"/>
      <c r="F497" s="126"/>
      <c r="G497" s="126"/>
      <c r="H497" s="126"/>
      <c r="I497" s="126"/>
      <c r="J497" s="126"/>
      <c r="K497" s="126"/>
      <c r="L497" s="126"/>
      <c r="M497" s="126"/>
      <c r="N497" s="126"/>
      <c r="O497" s="126"/>
      <c r="P497" s="126"/>
    </row>
    <row r="498" spans="1:16" ht="15.75">
      <c r="A498" s="126"/>
      <c r="B498" s="127"/>
      <c r="C498" s="126"/>
      <c r="D498" s="126"/>
      <c r="E498" s="126"/>
      <c r="F498" s="126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</row>
    <row r="499" spans="1:16" ht="15.75">
      <c r="A499" s="126"/>
      <c r="B499" s="127"/>
      <c r="C499" s="126"/>
      <c r="D499" s="126"/>
      <c r="E499" s="126"/>
      <c r="F499" s="126"/>
      <c r="G499" s="126"/>
      <c r="H499" s="126"/>
      <c r="I499" s="126"/>
      <c r="J499" s="126"/>
      <c r="K499" s="126"/>
      <c r="L499" s="126"/>
      <c r="M499" s="126"/>
      <c r="N499" s="126"/>
      <c r="O499" s="126"/>
      <c r="P499" s="126"/>
    </row>
    <row r="500" spans="1:16" ht="15.75">
      <c r="A500" s="126"/>
      <c r="B500" s="127"/>
      <c r="C500" s="126"/>
      <c r="D500" s="126"/>
      <c r="E500" s="126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</row>
    <row r="501" spans="1:16" ht="15.75">
      <c r="A501" s="126"/>
      <c r="B501" s="127"/>
      <c r="C501" s="126"/>
      <c r="D501" s="126"/>
      <c r="E501" s="126"/>
      <c r="F501" s="126"/>
      <c r="G501" s="126"/>
      <c r="H501" s="126"/>
      <c r="I501" s="126"/>
      <c r="J501" s="126"/>
      <c r="K501" s="126"/>
      <c r="L501" s="126"/>
      <c r="M501" s="126"/>
      <c r="N501" s="126"/>
      <c r="O501" s="126"/>
      <c r="P501" s="126"/>
    </row>
    <row r="502" spans="1:16" ht="15.75">
      <c r="A502" s="126"/>
      <c r="B502" s="127"/>
      <c r="C502" s="126"/>
      <c r="D502" s="126"/>
      <c r="E502" s="126"/>
      <c r="F502" s="126"/>
      <c r="G502" s="126"/>
      <c r="H502" s="126"/>
      <c r="I502" s="126"/>
      <c r="J502" s="126"/>
      <c r="K502" s="126"/>
      <c r="L502" s="126"/>
      <c r="M502" s="126"/>
      <c r="N502" s="126"/>
      <c r="O502" s="126"/>
      <c r="P502" s="126"/>
    </row>
    <row r="503" spans="1:16" ht="15.75">
      <c r="A503" s="126"/>
      <c r="B503" s="127"/>
      <c r="C503" s="126"/>
      <c r="D503" s="126"/>
      <c r="E503" s="126"/>
      <c r="F503" s="126"/>
      <c r="G503" s="126"/>
      <c r="H503" s="126"/>
      <c r="I503" s="126"/>
      <c r="J503" s="126"/>
      <c r="K503" s="126"/>
      <c r="L503" s="126"/>
      <c r="M503" s="126"/>
      <c r="N503" s="126"/>
      <c r="O503" s="126"/>
      <c r="P503" s="126"/>
    </row>
    <row r="504" spans="1:16" ht="15.75">
      <c r="A504" s="126"/>
      <c r="B504" s="127"/>
      <c r="C504" s="126"/>
      <c r="D504" s="126"/>
      <c r="E504" s="126"/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</row>
    <row r="505" spans="1:16" ht="15.75">
      <c r="A505" s="126"/>
      <c r="B505" s="127"/>
      <c r="C505" s="126"/>
      <c r="D505" s="126"/>
      <c r="E505" s="126"/>
      <c r="F505" s="126"/>
      <c r="G505" s="126"/>
      <c r="H505" s="126"/>
      <c r="I505" s="126"/>
      <c r="J505" s="126"/>
      <c r="K505" s="126"/>
      <c r="L505" s="126"/>
      <c r="M505" s="126"/>
      <c r="N505" s="126"/>
      <c r="O505" s="126"/>
      <c r="P505" s="126"/>
    </row>
    <row r="506" spans="1:16" ht="15.75">
      <c r="A506" s="126"/>
      <c r="B506" s="127"/>
      <c r="C506" s="126"/>
      <c r="D506" s="126"/>
      <c r="E506" s="126"/>
      <c r="F506" s="126"/>
      <c r="G506" s="126"/>
      <c r="H506" s="126"/>
      <c r="I506" s="126"/>
      <c r="J506" s="126"/>
      <c r="K506" s="126"/>
      <c r="L506" s="126"/>
      <c r="M506" s="126"/>
      <c r="N506" s="126"/>
      <c r="O506" s="126"/>
      <c r="P506" s="126"/>
    </row>
    <row r="507" spans="1:16" ht="15.75">
      <c r="A507" s="126"/>
      <c r="B507" s="127"/>
      <c r="C507" s="126"/>
      <c r="D507" s="126"/>
      <c r="E507" s="126"/>
      <c r="F507" s="126"/>
      <c r="G507" s="126"/>
      <c r="H507" s="126"/>
      <c r="I507" s="126"/>
      <c r="J507" s="126"/>
      <c r="K507" s="126"/>
      <c r="L507" s="126"/>
      <c r="M507" s="126"/>
      <c r="N507" s="126"/>
      <c r="O507" s="126"/>
      <c r="P507" s="126"/>
    </row>
    <row r="508" spans="1:16" ht="15.75">
      <c r="A508" s="126"/>
      <c r="B508" s="127"/>
      <c r="C508" s="126"/>
      <c r="D508" s="126"/>
      <c r="E508" s="126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</row>
    <row r="509" spans="1:16" ht="15.75">
      <c r="A509" s="126"/>
      <c r="B509" s="127"/>
      <c r="C509" s="126"/>
      <c r="D509" s="126"/>
      <c r="E509" s="126"/>
      <c r="F509" s="126"/>
      <c r="G509" s="126"/>
      <c r="H509" s="126"/>
      <c r="I509" s="126"/>
      <c r="J509" s="126"/>
      <c r="K509" s="126"/>
      <c r="L509" s="126"/>
      <c r="M509" s="126"/>
      <c r="N509" s="126"/>
      <c r="O509" s="126"/>
      <c r="P509" s="126"/>
    </row>
    <row r="510" spans="1:16" ht="15.75">
      <c r="A510" s="126"/>
      <c r="B510" s="127"/>
      <c r="C510" s="126"/>
      <c r="D510" s="126"/>
      <c r="E510" s="126"/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</row>
    <row r="511" spans="1:16" ht="15.75">
      <c r="A511" s="126"/>
      <c r="B511" s="127"/>
      <c r="C511" s="126"/>
      <c r="D511" s="126"/>
      <c r="E511" s="126"/>
      <c r="F511" s="126"/>
      <c r="G511" s="126"/>
      <c r="H511" s="126"/>
      <c r="I511" s="126"/>
      <c r="J511" s="126"/>
      <c r="K511" s="126"/>
      <c r="L511" s="126"/>
      <c r="M511" s="126"/>
      <c r="N511" s="126"/>
      <c r="O511" s="126"/>
      <c r="P511" s="126"/>
    </row>
    <row r="512" spans="1:16" ht="15.75">
      <c r="A512" s="126"/>
      <c r="B512" s="127"/>
      <c r="C512" s="126"/>
      <c r="D512" s="126"/>
      <c r="E512" s="126"/>
      <c r="F512" s="126"/>
      <c r="G512" s="126"/>
      <c r="H512" s="126"/>
      <c r="I512" s="126"/>
      <c r="J512" s="126"/>
      <c r="K512" s="126"/>
      <c r="L512" s="126"/>
      <c r="M512" s="126"/>
      <c r="N512" s="126"/>
      <c r="O512" s="126"/>
      <c r="P512" s="126"/>
    </row>
    <row r="513" spans="1:16" ht="15.75">
      <c r="A513" s="126"/>
      <c r="B513" s="127"/>
      <c r="C513" s="126"/>
      <c r="D513" s="126"/>
      <c r="E513" s="126"/>
      <c r="F513" s="126"/>
      <c r="G513" s="126"/>
      <c r="H513" s="126"/>
      <c r="I513" s="126"/>
      <c r="J513" s="126"/>
      <c r="K513" s="126"/>
      <c r="L513" s="126"/>
      <c r="M513" s="126"/>
      <c r="N513" s="126"/>
      <c r="O513" s="126"/>
      <c r="P513" s="126"/>
    </row>
    <row r="514" spans="1:16" ht="15.75">
      <c r="A514" s="126"/>
      <c r="B514" s="127"/>
      <c r="C514" s="126"/>
      <c r="D514" s="126"/>
      <c r="E514" s="126"/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</row>
    <row r="515" spans="1:16" ht="15.75">
      <c r="A515" s="126"/>
      <c r="B515" s="127"/>
      <c r="C515" s="126"/>
      <c r="D515" s="126"/>
      <c r="E515" s="126"/>
      <c r="F515" s="126"/>
      <c r="G515" s="126"/>
      <c r="H515" s="126"/>
      <c r="I515" s="126"/>
      <c r="J515" s="126"/>
      <c r="K515" s="126"/>
      <c r="L515" s="126"/>
      <c r="M515" s="126"/>
      <c r="N515" s="126"/>
      <c r="O515" s="126"/>
      <c r="P515" s="126"/>
    </row>
    <row r="516" spans="1:16" ht="15.75">
      <c r="A516" s="126"/>
      <c r="B516" s="127"/>
      <c r="C516" s="126"/>
      <c r="D516" s="126"/>
      <c r="E516" s="126"/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</row>
    <row r="517" spans="1:16" ht="15.75">
      <c r="A517" s="126"/>
      <c r="B517" s="127"/>
      <c r="C517" s="126"/>
      <c r="D517" s="126"/>
      <c r="E517" s="126"/>
      <c r="F517" s="126"/>
      <c r="G517" s="126"/>
      <c r="H517" s="126"/>
      <c r="I517" s="126"/>
      <c r="J517" s="126"/>
      <c r="K517" s="126"/>
      <c r="L517" s="126"/>
      <c r="M517" s="126"/>
      <c r="N517" s="126"/>
      <c r="O517" s="126"/>
      <c r="P517" s="126"/>
    </row>
    <row r="518" spans="1:16" ht="15.75">
      <c r="A518" s="126"/>
      <c r="B518" s="127"/>
      <c r="C518" s="126"/>
      <c r="D518" s="126"/>
      <c r="E518" s="126"/>
      <c r="F518" s="126"/>
      <c r="G518" s="126"/>
      <c r="H518" s="126"/>
      <c r="I518" s="126"/>
      <c r="J518" s="126"/>
      <c r="K518" s="126"/>
      <c r="L518" s="126"/>
      <c r="M518" s="126"/>
      <c r="N518" s="126"/>
      <c r="O518" s="126"/>
      <c r="P518" s="126"/>
    </row>
    <row r="519" spans="1:16" ht="15.75">
      <c r="A519" s="126"/>
      <c r="B519" s="127"/>
      <c r="C519" s="126"/>
      <c r="D519" s="126"/>
      <c r="E519" s="126"/>
      <c r="F519" s="126"/>
      <c r="G519" s="126"/>
      <c r="H519" s="126"/>
      <c r="I519" s="126"/>
      <c r="J519" s="126"/>
      <c r="K519" s="126"/>
      <c r="L519" s="126"/>
      <c r="M519" s="126"/>
      <c r="N519" s="126"/>
      <c r="O519" s="126"/>
      <c r="P519" s="126"/>
    </row>
    <row r="520" spans="1:16" ht="15.75">
      <c r="A520" s="126"/>
      <c r="B520" s="127"/>
      <c r="C520" s="126"/>
      <c r="D520" s="126"/>
      <c r="E520" s="126"/>
      <c r="F520" s="126"/>
      <c r="G520" s="126"/>
      <c r="H520" s="126"/>
      <c r="I520" s="126"/>
      <c r="J520" s="126"/>
      <c r="K520" s="126"/>
      <c r="L520" s="126"/>
      <c r="M520" s="126"/>
      <c r="N520" s="126"/>
      <c r="O520" s="126"/>
      <c r="P520" s="126"/>
    </row>
    <row r="521" spans="1:16" ht="15.75">
      <c r="A521" s="126"/>
      <c r="B521" s="127"/>
      <c r="C521" s="126"/>
      <c r="D521" s="126"/>
      <c r="E521" s="126"/>
      <c r="F521" s="126"/>
      <c r="G521" s="126"/>
      <c r="H521" s="126"/>
      <c r="I521" s="126"/>
      <c r="J521" s="126"/>
      <c r="K521" s="126"/>
      <c r="L521" s="126"/>
      <c r="M521" s="126"/>
      <c r="N521" s="126"/>
      <c r="O521" s="126"/>
      <c r="P521" s="126"/>
    </row>
    <row r="522" spans="1:16" ht="15.75">
      <c r="A522" s="126"/>
      <c r="B522" s="127"/>
      <c r="C522" s="126"/>
      <c r="D522" s="126"/>
      <c r="E522" s="126"/>
      <c r="F522" s="126"/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</row>
    <row r="523" spans="1:16" ht="15.75">
      <c r="A523" s="126"/>
      <c r="B523" s="127"/>
      <c r="C523" s="126"/>
      <c r="D523" s="126"/>
      <c r="E523" s="126"/>
      <c r="F523" s="126"/>
      <c r="G523" s="126"/>
      <c r="H523" s="126"/>
      <c r="I523" s="126"/>
      <c r="J523" s="126"/>
      <c r="K523" s="126"/>
      <c r="L523" s="126"/>
      <c r="M523" s="126"/>
      <c r="N523" s="126"/>
      <c r="O523" s="126"/>
      <c r="P523" s="126"/>
    </row>
    <row r="524" spans="1:16" ht="15.75">
      <c r="A524" s="126"/>
      <c r="B524" s="127"/>
      <c r="C524" s="126"/>
      <c r="D524" s="126"/>
      <c r="E524" s="126"/>
      <c r="F524" s="126"/>
      <c r="G524" s="126"/>
      <c r="H524" s="126"/>
      <c r="I524" s="126"/>
      <c r="J524" s="126"/>
      <c r="K524" s="126"/>
      <c r="L524" s="126"/>
      <c r="M524" s="126"/>
      <c r="N524" s="126"/>
      <c r="O524" s="126"/>
      <c r="P524" s="126"/>
    </row>
    <row r="525" spans="1:16" ht="15.75">
      <c r="A525" s="126"/>
      <c r="B525" s="127"/>
      <c r="C525" s="126"/>
      <c r="D525" s="126"/>
      <c r="E525" s="126"/>
      <c r="F525" s="126"/>
      <c r="G525" s="126"/>
      <c r="H525" s="126"/>
      <c r="I525" s="126"/>
      <c r="J525" s="126"/>
      <c r="K525" s="126"/>
      <c r="L525" s="126"/>
      <c r="M525" s="126"/>
      <c r="N525" s="126"/>
      <c r="O525" s="126"/>
      <c r="P525" s="126"/>
    </row>
    <row r="526" spans="1:16" ht="15.75">
      <c r="A526" s="126"/>
      <c r="B526" s="127"/>
      <c r="C526" s="126"/>
      <c r="D526" s="126"/>
      <c r="E526" s="126"/>
      <c r="F526" s="126"/>
      <c r="G526" s="126"/>
      <c r="H526" s="126"/>
      <c r="I526" s="126"/>
      <c r="J526" s="126"/>
      <c r="K526" s="126"/>
      <c r="L526" s="126"/>
      <c r="M526" s="126"/>
      <c r="N526" s="126"/>
      <c r="O526" s="126"/>
      <c r="P526" s="126"/>
    </row>
    <row r="527" spans="1:16" ht="15.75">
      <c r="A527" s="126"/>
      <c r="B527" s="127"/>
      <c r="C527" s="126"/>
      <c r="D527" s="126"/>
      <c r="E527" s="126"/>
      <c r="F527" s="126"/>
      <c r="G527" s="126"/>
      <c r="H527" s="126"/>
      <c r="I527" s="126"/>
      <c r="J527" s="126"/>
      <c r="K527" s="126"/>
      <c r="L527" s="126"/>
      <c r="M527" s="126"/>
      <c r="N527" s="126"/>
      <c r="O527" s="126"/>
      <c r="P527" s="126"/>
    </row>
    <row r="528" spans="1:16" ht="15.75">
      <c r="A528" s="126"/>
      <c r="B528" s="127"/>
      <c r="C528" s="126"/>
      <c r="D528" s="126"/>
      <c r="E528" s="126"/>
      <c r="F528" s="126"/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</row>
    <row r="529" spans="1:16" ht="15.75">
      <c r="A529" s="126"/>
      <c r="B529" s="127"/>
      <c r="C529" s="126"/>
      <c r="D529" s="126"/>
      <c r="E529" s="126"/>
      <c r="F529" s="126"/>
      <c r="G529" s="126"/>
      <c r="H529" s="126"/>
      <c r="I529" s="126"/>
      <c r="J529" s="126"/>
      <c r="K529" s="126"/>
      <c r="L529" s="126"/>
      <c r="M529" s="126"/>
      <c r="N529" s="126"/>
      <c r="O529" s="126"/>
      <c r="P529" s="126"/>
    </row>
    <row r="530" spans="1:16" ht="15.75">
      <c r="A530" s="126"/>
      <c r="B530" s="127"/>
      <c r="C530" s="126"/>
      <c r="D530" s="126"/>
      <c r="E530" s="126"/>
      <c r="F530" s="126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</row>
    <row r="531" spans="1:16" ht="15.75">
      <c r="A531" s="126"/>
      <c r="B531" s="127"/>
      <c r="C531" s="126"/>
      <c r="D531" s="126"/>
      <c r="E531" s="126"/>
      <c r="F531" s="126"/>
      <c r="G531" s="126"/>
      <c r="H531" s="126"/>
      <c r="I531" s="126"/>
      <c r="J531" s="126"/>
      <c r="K531" s="126"/>
      <c r="L531" s="126"/>
      <c r="M531" s="126"/>
      <c r="N531" s="126"/>
      <c r="O531" s="126"/>
      <c r="P531" s="126"/>
    </row>
    <row r="532" spans="1:16" ht="15.75">
      <c r="A532" s="126"/>
      <c r="B532" s="127"/>
      <c r="C532" s="126"/>
      <c r="D532" s="126"/>
      <c r="E532" s="126"/>
      <c r="F532" s="126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</row>
    <row r="533" spans="1:16" ht="15.75">
      <c r="A533" s="126"/>
      <c r="B533" s="127"/>
      <c r="C533" s="126"/>
      <c r="D533" s="126"/>
      <c r="E533" s="126"/>
      <c r="F533" s="126"/>
      <c r="G533" s="126"/>
      <c r="H533" s="126"/>
      <c r="I533" s="126"/>
      <c r="J533" s="126"/>
      <c r="K533" s="126"/>
      <c r="L533" s="126"/>
      <c r="M533" s="126"/>
      <c r="N533" s="126"/>
      <c r="O533" s="126"/>
      <c r="P533" s="126"/>
    </row>
    <row r="534" spans="1:16" ht="15.75">
      <c r="A534" s="126"/>
      <c r="B534" s="127"/>
      <c r="C534" s="126"/>
      <c r="D534" s="126"/>
      <c r="E534" s="126"/>
      <c r="F534" s="126"/>
      <c r="G534" s="126"/>
      <c r="H534" s="126"/>
      <c r="I534" s="126"/>
      <c r="J534" s="126"/>
      <c r="K534" s="126"/>
      <c r="L534" s="126"/>
      <c r="M534" s="126"/>
      <c r="N534" s="126"/>
      <c r="O534" s="126"/>
      <c r="P534" s="126"/>
    </row>
    <row r="535" spans="1:16" ht="15.75">
      <c r="A535" s="126"/>
      <c r="B535" s="127"/>
      <c r="C535" s="126"/>
      <c r="D535" s="126"/>
      <c r="E535" s="126"/>
      <c r="F535" s="126"/>
      <c r="G535" s="126"/>
      <c r="H535" s="126"/>
      <c r="I535" s="126"/>
      <c r="J535" s="126"/>
      <c r="K535" s="126"/>
      <c r="L535" s="126"/>
      <c r="M535" s="126"/>
      <c r="N535" s="126"/>
      <c r="O535" s="126"/>
      <c r="P535" s="126"/>
    </row>
    <row r="536" spans="1:16" ht="15.75">
      <c r="A536" s="126"/>
      <c r="B536" s="127"/>
      <c r="C536" s="126"/>
      <c r="D536" s="126"/>
      <c r="E536" s="126"/>
      <c r="F536" s="126"/>
      <c r="G536" s="126"/>
      <c r="H536" s="126"/>
      <c r="I536" s="126"/>
      <c r="J536" s="126"/>
      <c r="K536" s="126"/>
      <c r="L536" s="126"/>
      <c r="M536" s="126"/>
      <c r="N536" s="126"/>
      <c r="O536" s="126"/>
      <c r="P536" s="126"/>
    </row>
    <row r="537" spans="1:16" ht="15.75">
      <c r="A537" s="126"/>
      <c r="B537" s="127"/>
      <c r="C537" s="126"/>
      <c r="D537" s="126"/>
      <c r="E537" s="126"/>
      <c r="F537" s="126"/>
      <c r="G537" s="126"/>
      <c r="H537" s="126"/>
      <c r="I537" s="126"/>
      <c r="J537" s="126"/>
      <c r="K537" s="126"/>
      <c r="L537" s="126"/>
      <c r="M537" s="126"/>
      <c r="N537" s="126"/>
      <c r="O537" s="126"/>
      <c r="P537" s="126"/>
    </row>
    <row r="538" spans="1:16" ht="15.75">
      <c r="A538" s="126"/>
      <c r="B538" s="127"/>
      <c r="C538" s="126"/>
      <c r="D538" s="126"/>
      <c r="E538" s="126"/>
      <c r="F538" s="126"/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</row>
    <row r="539" spans="1:16" ht="15.75">
      <c r="A539" s="126"/>
      <c r="B539" s="127"/>
      <c r="C539" s="126"/>
      <c r="D539" s="126"/>
      <c r="E539" s="126"/>
      <c r="F539" s="126"/>
      <c r="G539" s="126"/>
      <c r="H539" s="126"/>
      <c r="I539" s="126"/>
      <c r="J539" s="126"/>
      <c r="K539" s="126"/>
      <c r="L539" s="126"/>
      <c r="M539" s="126"/>
      <c r="N539" s="126"/>
      <c r="O539" s="126"/>
      <c r="P539" s="126"/>
    </row>
    <row r="540" spans="1:16" ht="15.75">
      <c r="A540" s="126"/>
      <c r="B540" s="127"/>
      <c r="C540" s="126"/>
      <c r="D540" s="126"/>
      <c r="E540" s="126"/>
      <c r="F540" s="126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</row>
    <row r="541" spans="1:16" ht="15.75">
      <c r="A541" s="126"/>
      <c r="B541" s="127"/>
      <c r="C541" s="126"/>
      <c r="D541" s="126"/>
      <c r="E541" s="126"/>
      <c r="F541" s="126"/>
      <c r="G541" s="126"/>
      <c r="H541" s="126"/>
      <c r="I541" s="126"/>
      <c r="J541" s="126"/>
      <c r="K541" s="126"/>
      <c r="L541" s="126"/>
      <c r="M541" s="126"/>
      <c r="N541" s="126"/>
      <c r="O541" s="126"/>
      <c r="P541" s="126"/>
    </row>
    <row r="542" spans="1:16" ht="15.75">
      <c r="A542" s="126"/>
      <c r="B542" s="127"/>
      <c r="C542" s="126"/>
      <c r="D542" s="126"/>
      <c r="E542" s="126"/>
      <c r="F542" s="126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</row>
    <row r="543" spans="1:16" ht="15.75">
      <c r="A543" s="126"/>
      <c r="B543" s="127"/>
      <c r="C543" s="126"/>
      <c r="D543" s="126"/>
      <c r="E543" s="126"/>
      <c r="F543" s="126"/>
      <c r="G543" s="126"/>
      <c r="H543" s="126"/>
      <c r="I543" s="126"/>
      <c r="J543" s="126"/>
      <c r="K543" s="126"/>
      <c r="L543" s="126"/>
      <c r="M543" s="126"/>
      <c r="N543" s="126"/>
      <c r="O543" s="126"/>
      <c r="P543" s="126"/>
    </row>
    <row r="544" spans="1:16" ht="15.75">
      <c r="A544" s="126"/>
      <c r="B544" s="127"/>
      <c r="C544" s="126"/>
      <c r="D544" s="126"/>
      <c r="E544" s="126"/>
      <c r="F544" s="126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</row>
    <row r="545" spans="1:16" ht="15.75">
      <c r="A545" s="126"/>
      <c r="B545" s="127"/>
      <c r="C545" s="126"/>
      <c r="D545" s="126"/>
      <c r="E545" s="126"/>
      <c r="F545" s="126"/>
      <c r="G545" s="126"/>
      <c r="H545" s="126"/>
      <c r="I545" s="126"/>
      <c r="J545" s="126"/>
      <c r="K545" s="126"/>
      <c r="L545" s="126"/>
      <c r="M545" s="126"/>
      <c r="N545" s="126"/>
      <c r="O545" s="126"/>
      <c r="P545" s="126"/>
    </row>
    <row r="546" spans="1:16" ht="15.75">
      <c r="A546" s="126"/>
      <c r="B546" s="127"/>
      <c r="C546" s="126"/>
      <c r="D546" s="126"/>
      <c r="E546" s="126"/>
      <c r="F546" s="126"/>
      <c r="G546" s="126"/>
      <c r="H546" s="126"/>
      <c r="I546" s="126"/>
      <c r="J546" s="126"/>
      <c r="K546" s="126"/>
      <c r="L546" s="126"/>
      <c r="M546" s="126"/>
      <c r="N546" s="126"/>
      <c r="O546" s="126"/>
      <c r="P546" s="126"/>
    </row>
    <row r="547" spans="1:16" ht="15.75">
      <c r="A547" s="126"/>
      <c r="B547" s="127"/>
      <c r="C547" s="126"/>
      <c r="D547" s="126"/>
      <c r="E547" s="126"/>
      <c r="F547" s="126"/>
      <c r="G547" s="126"/>
      <c r="H547" s="126"/>
      <c r="I547" s="126"/>
      <c r="J547" s="126"/>
      <c r="K547" s="126"/>
      <c r="L547" s="126"/>
      <c r="M547" s="126"/>
      <c r="N547" s="126"/>
      <c r="O547" s="126"/>
      <c r="P547" s="126"/>
    </row>
    <row r="548" spans="1:16" ht="15.75">
      <c r="A548" s="126"/>
      <c r="B548" s="127"/>
      <c r="C548" s="126"/>
      <c r="D548" s="126"/>
      <c r="E548" s="126"/>
      <c r="F548" s="126"/>
      <c r="G548" s="126"/>
      <c r="H548" s="126"/>
      <c r="I548" s="126"/>
      <c r="J548" s="126"/>
      <c r="K548" s="126"/>
      <c r="L548" s="126"/>
      <c r="M548" s="126"/>
      <c r="N548" s="126"/>
      <c r="O548" s="126"/>
      <c r="P548" s="126"/>
    </row>
    <row r="549" spans="1:16" ht="15.75">
      <c r="A549" s="126"/>
      <c r="B549" s="127"/>
      <c r="C549" s="126"/>
      <c r="D549" s="126"/>
      <c r="E549" s="126"/>
      <c r="F549" s="126"/>
      <c r="G549" s="126"/>
      <c r="H549" s="126"/>
      <c r="I549" s="126"/>
      <c r="J549" s="126"/>
      <c r="K549" s="126"/>
      <c r="L549" s="126"/>
      <c r="M549" s="126"/>
      <c r="N549" s="126"/>
      <c r="O549" s="126"/>
      <c r="P549" s="126"/>
    </row>
    <row r="550" spans="1:16" ht="15.75">
      <c r="A550" s="126"/>
      <c r="B550" s="127"/>
      <c r="C550" s="126"/>
      <c r="D550" s="126"/>
      <c r="E550" s="126"/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</row>
    <row r="551" spans="1:16" ht="15.75">
      <c r="A551" s="126"/>
      <c r="B551" s="127"/>
      <c r="C551" s="126"/>
      <c r="D551" s="126"/>
      <c r="E551" s="126"/>
      <c r="F551" s="126"/>
      <c r="G551" s="126"/>
      <c r="H551" s="126"/>
      <c r="I551" s="126"/>
      <c r="J551" s="126"/>
      <c r="K551" s="126"/>
      <c r="L551" s="126"/>
      <c r="M551" s="126"/>
      <c r="N551" s="126"/>
      <c r="O551" s="126"/>
      <c r="P551" s="126"/>
    </row>
    <row r="552" spans="1:16" ht="15.75">
      <c r="A552" s="126"/>
      <c r="B552" s="127"/>
      <c r="C552" s="126"/>
      <c r="D552" s="126"/>
      <c r="E552" s="126"/>
      <c r="F552" s="126"/>
      <c r="G552" s="126"/>
      <c r="H552" s="126"/>
      <c r="I552" s="126"/>
      <c r="J552" s="126"/>
      <c r="K552" s="126"/>
      <c r="L552" s="126"/>
      <c r="M552" s="126"/>
      <c r="N552" s="126"/>
      <c r="O552" s="126"/>
      <c r="P552" s="126"/>
    </row>
    <row r="553" spans="1:16" ht="15.75">
      <c r="A553" s="126"/>
      <c r="B553" s="127"/>
      <c r="C553" s="126"/>
      <c r="D553" s="126"/>
      <c r="E553" s="126"/>
      <c r="F553" s="126"/>
      <c r="G553" s="126"/>
      <c r="H553" s="126"/>
      <c r="I553" s="126"/>
      <c r="J553" s="126"/>
      <c r="K553" s="126"/>
      <c r="L553" s="126"/>
      <c r="M553" s="126"/>
      <c r="N553" s="126"/>
      <c r="O553" s="126"/>
      <c r="P553" s="126"/>
    </row>
    <row r="554" spans="1:16" ht="15.75">
      <c r="A554" s="126"/>
      <c r="B554" s="127"/>
      <c r="C554" s="126"/>
      <c r="D554" s="126"/>
      <c r="E554" s="126"/>
      <c r="F554" s="126"/>
      <c r="G554" s="126"/>
      <c r="H554" s="126"/>
      <c r="I554" s="126"/>
      <c r="J554" s="126"/>
      <c r="K554" s="126"/>
      <c r="L554" s="126"/>
      <c r="M554" s="126"/>
      <c r="N554" s="126"/>
      <c r="O554" s="126"/>
      <c r="P554" s="126"/>
    </row>
    <row r="555" spans="1:16" ht="15.75">
      <c r="A555" s="126"/>
      <c r="B555" s="127"/>
      <c r="C555" s="126"/>
      <c r="D555" s="126"/>
      <c r="E555" s="126"/>
      <c r="F555" s="126"/>
      <c r="G555" s="126"/>
      <c r="H555" s="126"/>
      <c r="I555" s="126"/>
      <c r="J555" s="126"/>
      <c r="K555" s="126"/>
      <c r="L555" s="126"/>
      <c r="M555" s="126"/>
      <c r="N555" s="126"/>
      <c r="O555" s="126"/>
      <c r="P555" s="126"/>
    </row>
    <row r="556" spans="1:16" ht="15.75">
      <c r="A556" s="126"/>
      <c r="B556" s="127"/>
      <c r="C556" s="126"/>
      <c r="D556" s="126"/>
      <c r="E556" s="126"/>
      <c r="F556" s="126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</row>
    <row r="557" spans="1:16" ht="15.75">
      <c r="A557" s="126"/>
      <c r="B557" s="127"/>
      <c r="C557" s="126"/>
      <c r="D557" s="126"/>
      <c r="E557" s="126"/>
      <c r="F557" s="126"/>
      <c r="G557" s="126"/>
      <c r="H557" s="126"/>
      <c r="I557" s="126"/>
      <c r="J557" s="126"/>
      <c r="K557" s="126"/>
      <c r="L557" s="126"/>
      <c r="M557" s="126"/>
      <c r="N557" s="126"/>
      <c r="O557" s="126"/>
      <c r="P557" s="126"/>
    </row>
    <row r="558" spans="1:16" ht="15.75">
      <c r="A558" s="126"/>
      <c r="B558" s="127"/>
      <c r="C558" s="126"/>
      <c r="D558" s="126"/>
      <c r="E558" s="126"/>
      <c r="F558" s="126"/>
      <c r="G558" s="126"/>
      <c r="H558" s="126"/>
      <c r="I558" s="126"/>
      <c r="J558" s="126"/>
      <c r="K558" s="126"/>
      <c r="L558" s="126"/>
      <c r="M558" s="126"/>
      <c r="N558" s="126"/>
      <c r="O558" s="126"/>
      <c r="P558" s="126"/>
    </row>
    <row r="559" spans="1:16" ht="15.75">
      <c r="A559" s="126"/>
      <c r="B559" s="127"/>
      <c r="C559" s="126"/>
      <c r="D559" s="126"/>
      <c r="E559" s="126"/>
      <c r="F559" s="126"/>
      <c r="G559" s="126"/>
      <c r="H559" s="126"/>
      <c r="I559" s="126"/>
      <c r="J559" s="126"/>
      <c r="K559" s="126"/>
      <c r="L559" s="126"/>
      <c r="M559" s="126"/>
      <c r="N559" s="126"/>
      <c r="O559" s="126"/>
      <c r="P559" s="126"/>
    </row>
    <row r="560" spans="1:16" ht="15.75">
      <c r="A560" s="126"/>
      <c r="B560" s="127"/>
      <c r="C560" s="126"/>
      <c r="D560" s="126"/>
      <c r="E560" s="126"/>
      <c r="F560" s="126"/>
      <c r="G560" s="126"/>
      <c r="H560" s="126"/>
      <c r="I560" s="126"/>
      <c r="J560" s="126"/>
      <c r="K560" s="126"/>
      <c r="L560" s="126"/>
      <c r="M560" s="126"/>
      <c r="N560" s="126"/>
      <c r="O560" s="126"/>
      <c r="P560" s="126"/>
    </row>
    <row r="561" spans="1:16" ht="15.75">
      <c r="A561" s="126"/>
      <c r="B561" s="127"/>
      <c r="C561" s="126"/>
      <c r="D561" s="126"/>
      <c r="E561" s="126"/>
      <c r="F561" s="126"/>
      <c r="G561" s="126"/>
      <c r="H561" s="126"/>
      <c r="I561" s="126"/>
      <c r="J561" s="126"/>
      <c r="K561" s="126"/>
      <c r="L561" s="126"/>
      <c r="M561" s="126"/>
      <c r="N561" s="126"/>
      <c r="O561" s="126"/>
      <c r="P561" s="126"/>
    </row>
    <row r="562" spans="1:16" ht="15.75">
      <c r="A562" s="126"/>
      <c r="B562" s="127"/>
      <c r="C562" s="126"/>
      <c r="D562" s="126"/>
      <c r="E562" s="126"/>
      <c r="F562" s="126"/>
      <c r="G562" s="126"/>
      <c r="H562" s="126"/>
      <c r="I562" s="126"/>
      <c r="J562" s="126"/>
      <c r="K562" s="126"/>
      <c r="L562" s="126"/>
      <c r="M562" s="126"/>
      <c r="N562" s="126"/>
      <c r="O562" s="126"/>
      <c r="P562" s="126"/>
    </row>
    <row r="563" spans="1:16" ht="15.75">
      <c r="A563" s="126"/>
      <c r="B563" s="127"/>
      <c r="C563" s="126"/>
      <c r="D563" s="126"/>
      <c r="E563" s="126"/>
      <c r="F563" s="126"/>
      <c r="G563" s="126"/>
      <c r="H563" s="126"/>
      <c r="I563" s="126"/>
      <c r="J563" s="126"/>
      <c r="K563" s="126"/>
      <c r="L563" s="126"/>
      <c r="M563" s="126"/>
      <c r="N563" s="126"/>
      <c r="O563" s="126"/>
      <c r="P563" s="126"/>
    </row>
    <row r="564" spans="1:16" ht="15.75">
      <c r="A564" s="126"/>
      <c r="B564" s="127"/>
      <c r="C564" s="126"/>
      <c r="D564" s="126"/>
      <c r="E564" s="126"/>
      <c r="F564" s="126"/>
      <c r="G564" s="126"/>
      <c r="H564" s="126"/>
      <c r="I564" s="126"/>
      <c r="J564" s="126"/>
      <c r="K564" s="126"/>
      <c r="L564" s="126"/>
      <c r="M564" s="126"/>
      <c r="N564" s="126"/>
      <c r="O564" s="126"/>
      <c r="P564" s="126"/>
    </row>
    <row r="565" spans="1:16" ht="15.75">
      <c r="A565" s="126"/>
      <c r="B565" s="127"/>
      <c r="C565" s="126"/>
      <c r="D565" s="126"/>
      <c r="E565" s="126"/>
      <c r="F565" s="126"/>
      <c r="G565" s="126"/>
      <c r="H565" s="126"/>
      <c r="I565" s="126"/>
      <c r="J565" s="126"/>
      <c r="K565" s="126"/>
      <c r="L565" s="126"/>
      <c r="M565" s="126"/>
      <c r="N565" s="126"/>
      <c r="O565" s="126"/>
      <c r="P565" s="126"/>
    </row>
    <row r="566" spans="1:16" ht="15.75">
      <c r="A566" s="126"/>
      <c r="B566" s="127"/>
      <c r="C566" s="126"/>
      <c r="D566" s="126"/>
      <c r="E566" s="126"/>
      <c r="F566" s="126"/>
      <c r="G566" s="126"/>
      <c r="H566" s="126"/>
      <c r="I566" s="126"/>
      <c r="J566" s="126"/>
      <c r="K566" s="126"/>
      <c r="L566" s="126"/>
      <c r="M566" s="126"/>
      <c r="N566" s="126"/>
      <c r="O566" s="126"/>
      <c r="P566" s="126"/>
    </row>
    <row r="567" spans="1:16" ht="15.75">
      <c r="A567" s="126"/>
      <c r="B567" s="127"/>
      <c r="C567" s="126"/>
      <c r="D567" s="126"/>
      <c r="E567" s="126"/>
      <c r="F567" s="126"/>
      <c r="G567" s="126"/>
      <c r="H567" s="126"/>
      <c r="I567" s="126"/>
      <c r="J567" s="126"/>
      <c r="K567" s="126"/>
      <c r="L567" s="126"/>
      <c r="M567" s="126"/>
      <c r="N567" s="126"/>
      <c r="O567" s="126"/>
      <c r="P567" s="126"/>
    </row>
    <row r="568" spans="1:16" ht="15.75">
      <c r="A568" s="126"/>
      <c r="B568" s="127"/>
      <c r="C568" s="126"/>
      <c r="D568" s="126"/>
      <c r="E568" s="126"/>
      <c r="F568" s="126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</row>
    <row r="569" spans="1:16" ht="15.75">
      <c r="A569" s="126"/>
      <c r="B569" s="127"/>
      <c r="C569" s="126"/>
      <c r="D569" s="126"/>
      <c r="E569" s="126"/>
      <c r="F569" s="126"/>
      <c r="G569" s="126"/>
      <c r="H569" s="126"/>
      <c r="I569" s="126"/>
      <c r="J569" s="126"/>
      <c r="K569" s="126"/>
      <c r="L569" s="126"/>
      <c r="M569" s="126"/>
      <c r="N569" s="126"/>
      <c r="O569" s="126"/>
      <c r="P569" s="126"/>
    </row>
    <row r="570" spans="1:16" ht="15.75">
      <c r="A570" s="126"/>
      <c r="B570" s="127"/>
      <c r="C570" s="126"/>
      <c r="D570" s="126"/>
      <c r="E570" s="126"/>
      <c r="F570" s="126"/>
      <c r="G570" s="126"/>
      <c r="H570" s="126"/>
      <c r="I570" s="126"/>
      <c r="J570" s="126"/>
      <c r="K570" s="126"/>
      <c r="L570" s="126"/>
      <c r="M570" s="126"/>
      <c r="N570" s="126"/>
      <c r="O570" s="126"/>
      <c r="P570" s="126"/>
    </row>
    <row r="571" spans="1:16" ht="15.75">
      <c r="A571" s="126"/>
      <c r="B571" s="127"/>
      <c r="C571" s="126"/>
      <c r="D571" s="126"/>
      <c r="E571" s="126"/>
      <c r="F571" s="126"/>
      <c r="G571" s="126"/>
      <c r="H571" s="126"/>
      <c r="I571" s="126"/>
      <c r="J571" s="126"/>
      <c r="K571" s="126"/>
      <c r="L571" s="126"/>
      <c r="M571" s="126"/>
      <c r="N571" s="126"/>
      <c r="O571" s="126"/>
      <c r="P571" s="126"/>
    </row>
    <row r="572" spans="1:16" ht="15.75">
      <c r="A572" s="126"/>
      <c r="B572" s="127"/>
      <c r="C572" s="126"/>
      <c r="D572" s="126"/>
      <c r="E572" s="126"/>
      <c r="F572" s="126"/>
      <c r="G572" s="126"/>
      <c r="H572" s="126"/>
      <c r="I572" s="126"/>
      <c r="J572" s="126"/>
      <c r="K572" s="126"/>
      <c r="L572" s="126"/>
      <c r="M572" s="126"/>
      <c r="N572" s="126"/>
      <c r="O572" s="126"/>
      <c r="P572" s="126"/>
    </row>
    <row r="573" spans="1:16" ht="15.75">
      <c r="A573" s="126"/>
      <c r="B573" s="127"/>
      <c r="C573" s="126"/>
      <c r="D573" s="126"/>
      <c r="E573" s="126"/>
      <c r="F573" s="126"/>
      <c r="G573" s="126"/>
      <c r="H573" s="126"/>
      <c r="I573" s="126"/>
      <c r="J573" s="126"/>
      <c r="K573" s="126"/>
      <c r="L573" s="126"/>
      <c r="M573" s="126"/>
      <c r="N573" s="126"/>
      <c r="O573" s="126"/>
      <c r="P573" s="126"/>
    </row>
    <row r="574" spans="1:16" ht="15.75">
      <c r="A574" s="126"/>
      <c r="B574" s="127"/>
      <c r="C574" s="126"/>
      <c r="D574" s="126"/>
      <c r="E574" s="126"/>
      <c r="F574" s="126"/>
      <c r="G574" s="126"/>
      <c r="H574" s="126"/>
      <c r="I574" s="126"/>
      <c r="J574" s="126"/>
      <c r="K574" s="126"/>
      <c r="L574" s="126"/>
      <c r="M574" s="126"/>
      <c r="N574" s="126"/>
      <c r="O574" s="126"/>
      <c r="P574" s="126"/>
    </row>
    <row r="575" spans="1:16" ht="15.75">
      <c r="A575" s="126"/>
      <c r="B575" s="127"/>
      <c r="C575" s="126"/>
      <c r="D575" s="126"/>
      <c r="E575" s="126"/>
      <c r="F575" s="126"/>
      <c r="G575" s="126"/>
      <c r="H575" s="126"/>
      <c r="I575" s="126"/>
      <c r="J575" s="126"/>
      <c r="K575" s="126"/>
      <c r="L575" s="126"/>
      <c r="M575" s="126"/>
      <c r="N575" s="126"/>
      <c r="O575" s="126"/>
      <c r="P575" s="126"/>
    </row>
    <row r="576" spans="1:16" ht="15.75">
      <c r="A576" s="126"/>
      <c r="B576" s="127"/>
      <c r="C576" s="126"/>
      <c r="D576" s="126"/>
      <c r="E576" s="126"/>
      <c r="F576" s="126"/>
      <c r="G576" s="126"/>
      <c r="H576" s="126"/>
      <c r="I576" s="126"/>
      <c r="J576" s="126"/>
      <c r="K576" s="126"/>
      <c r="L576" s="126"/>
      <c r="M576" s="126"/>
      <c r="N576" s="126"/>
      <c r="O576" s="126"/>
      <c r="P576" s="126"/>
    </row>
    <row r="577" spans="1:16" ht="15.75">
      <c r="A577" s="126"/>
      <c r="B577" s="127"/>
      <c r="C577" s="126"/>
      <c r="D577" s="126"/>
      <c r="E577" s="126"/>
      <c r="F577" s="126"/>
      <c r="G577" s="126"/>
      <c r="H577" s="126"/>
      <c r="I577" s="126"/>
      <c r="J577" s="126"/>
      <c r="K577" s="126"/>
      <c r="L577" s="126"/>
      <c r="M577" s="126"/>
      <c r="N577" s="126"/>
      <c r="O577" s="126"/>
      <c r="P577" s="126"/>
    </row>
    <row r="578" spans="1:16" ht="15.75">
      <c r="A578" s="126"/>
      <c r="B578" s="127"/>
      <c r="C578" s="126"/>
      <c r="D578" s="126"/>
      <c r="E578" s="126"/>
      <c r="F578" s="126"/>
      <c r="G578" s="126"/>
      <c r="H578" s="126"/>
      <c r="I578" s="126"/>
      <c r="J578" s="126"/>
      <c r="K578" s="126"/>
      <c r="L578" s="126"/>
      <c r="M578" s="126"/>
      <c r="N578" s="126"/>
      <c r="O578" s="126"/>
      <c r="P578" s="126"/>
    </row>
    <row r="579" spans="1:16" ht="15.75">
      <c r="A579" s="126"/>
      <c r="B579" s="127"/>
      <c r="C579" s="126"/>
      <c r="D579" s="126"/>
      <c r="E579" s="126"/>
      <c r="F579" s="126"/>
      <c r="G579" s="126"/>
      <c r="H579" s="126"/>
      <c r="I579" s="126"/>
      <c r="J579" s="126"/>
      <c r="K579" s="126"/>
      <c r="L579" s="126"/>
      <c r="M579" s="126"/>
      <c r="N579" s="126"/>
      <c r="O579" s="126"/>
      <c r="P579" s="126"/>
    </row>
    <row r="580" spans="1:16" ht="15.75">
      <c r="A580" s="126"/>
      <c r="B580" s="127"/>
      <c r="C580" s="126"/>
      <c r="D580" s="126"/>
      <c r="E580" s="126"/>
      <c r="F580" s="126"/>
      <c r="G580" s="126"/>
      <c r="H580" s="126"/>
      <c r="I580" s="126"/>
      <c r="J580" s="126"/>
      <c r="K580" s="126"/>
      <c r="L580" s="126"/>
      <c r="M580" s="126"/>
      <c r="N580" s="126"/>
      <c r="O580" s="126"/>
      <c r="P580" s="126"/>
    </row>
    <row r="581" spans="1:16" ht="15.75">
      <c r="A581" s="126"/>
      <c r="B581" s="127"/>
      <c r="C581" s="126"/>
      <c r="D581" s="126"/>
      <c r="E581" s="126"/>
      <c r="F581" s="126"/>
      <c r="G581" s="126"/>
      <c r="H581" s="126"/>
      <c r="I581" s="126"/>
      <c r="J581" s="126"/>
      <c r="K581" s="126"/>
      <c r="L581" s="126"/>
      <c r="M581" s="126"/>
      <c r="N581" s="126"/>
      <c r="O581" s="126"/>
      <c r="P581" s="126"/>
    </row>
    <row r="582" spans="1:16" ht="15.75">
      <c r="A582" s="126"/>
      <c r="B582" s="127"/>
      <c r="C582" s="126"/>
      <c r="D582" s="126"/>
      <c r="E582" s="126"/>
      <c r="F582" s="126"/>
      <c r="G582" s="126"/>
      <c r="H582" s="126"/>
      <c r="I582" s="126"/>
      <c r="J582" s="126"/>
      <c r="K582" s="126"/>
      <c r="L582" s="126"/>
      <c r="M582" s="126"/>
      <c r="N582" s="126"/>
      <c r="O582" s="126"/>
      <c r="P582" s="126"/>
    </row>
    <row r="583" spans="1:16" ht="15.75">
      <c r="A583" s="126"/>
      <c r="B583" s="127"/>
      <c r="C583" s="126"/>
      <c r="D583" s="126"/>
      <c r="E583" s="126"/>
      <c r="F583" s="126"/>
      <c r="G583" s="126"/>
      <c r="H583" s="126"/>
      <c r="I583" s="126"/>
      <c r="J583" s="126"/>
      <c r="K583" s="126"/>
      <c r="L583" s="126"/>
      <c r="M583" s="126"/>
      <c r="N583" s="126"/>
      <c r="O583" s="126"/>
      <c r="P583" s="126"/>
    </row>
    <row r="584" spans="2:16" ht="15.75">
      <c r="B584" s="124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</row>
    <row r="585" spans="2:16" ht="15.75">
      <c r="B585" s="124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</row>
    <row r="586" spans="2:16" ht="15.75">
      <c r="B586" s="124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</row>
    <row r="587" spans="2:16" ht="15.75">
      <c r="B587" s="124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</row>
    <row r="588" spans="2:16" ht="15.75">
      <c r="B588" s="124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</row>
    <row r="589" spans="2:16" ht="15.75">
      <c r="B589" s="124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</row>
    <row r="590" spans="2:16" ht="15.75">
      <c r="B590" s="124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</row>
    <row r="591" spans="2:16" ht="15.75">
      <c r="B591" s="124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</row>
    <row r="592" spans="2:16" ht="15.75">
      <c r="B592" s="124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</row>
    <row r="593" spans="2:16" ht="15.75">
      <c r="B593" s="124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</row>
    <row r="594" spans="2:16" ht="15.75">
      <c r="B594" s="124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</row>
    <row r="595" spans="2:16" ht="15.75">
      <c r="B595" s="124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</row>
    <row r="596" spans="2:16" ht="15.75">
      <c r="B596" s="124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</row>
    <row r="597" spans="2:16" ht="15.75">
      <c r="B597" s="124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</row>
    <row r="598" spans="2:16" ht="15.75">
      <c r="B598" s="124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</row>
    <row r="599" spans="2:16" ht="15.75">
      <c r="B599" s="124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</row>
    <row r="600" spans="2:16" ht="15.75">
      <c r="B600" s="124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</row>
    <row r="601" spans="2:16" ht="15.75">
      <c r="B601" s="124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</row>
    <row r="602" spans="2:16" ht="15.75">
      <c r="B602" s="124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</row>
    <row r="603" spans="2:16" ht="15.75">
      <c r="B603" s="124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</row>
    <row r="604" spans="2:16" ht="15.75">
      <c r="B604" s="124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</row>
    <row r="605" spans="2:16" ht="15.75">
      <c r="B605" s="124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</row>
    <row r="606" spans="2:16" ht="15.75">
      <c r="B606" s="124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</row>
    <row r="607" spans="2:16" ht="15.75">
      <c r="B607" s="124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</row>
    <row r="608" spans="2:16" ht="15.75">
      <c r="B608" s="124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</row>
    <row r="609" spans="2:16" ht="15.75">
      <c r="B609" s="124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</row>
    <row r="610" spans="2:16" ht="15.75">
      <c r="B610" s="124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</row>
    <row r="611" spans="2:16" ht="15.75">
      <c r="B611" s="124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</row>
    <row r="612" spans="2:16" ht="15.75">
      <c r="B612" s="124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</row>
    <row r="613" spans="2:16" ht="15.75">
      <c r="B613" s="124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</row>
    <row r="614" spans="2:16" ht="15.75">
      <c r="B614" s="124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</row>
    <row r="615" spans="2:16" ht="15.75">
      <c r="B615" s="124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</row>
    <row r="616" spans="2:16" ht="15.75">
      <c r="B616" s="124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</row>
    <row r="617" spans="2:16" ht="15.75">
      <c r="B617" s="124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</row>
    <row r="618" spans="2:16" ht="15.75">
      <c r="B618" s="124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</row>
    <row r="619" spans="2:16" ht="15.75">
      <c r="B619" s="124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</row>
    <row r="620" spans="2:16" ht="15.75">
      <c r="B620" s="124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</row>
    <row r="621" spans="2:16" ht="15.75">
      <c r="B621" s="124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</row>
    <row r="622" spans="2:16" ht="15.75">
      <c r="B622" s="124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</row>
    <row r="623" spans="2:16" ht="15.75">
      <c r="B623" s="124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</row>
    <row r="624" spans="2:16" ht="15.75">
      <c r="B624" s="124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</row>
    <row r="625" spans="2:16" ht="15.75">
      <c r="B625" s="124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</row>
    <row r="626" spans="2:16" ht="15.75">
      <c r="B626" s="124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</row>
    <row r="627" spans="2:16" ht="15.75">
      <c r="B627" s="124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</row>
    <row r="628" spans="2:16" ht="15.75">
      <c r="B628" s="124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</row>
    <row r="629" spans="2:16" ht="15.75">
      <c r="B629" s="124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</row>
    <row r="630" spans="2:16" ht="15.75">
      <c r="B630" s="124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</row>
    <row r="631" spans="2:16" ht="15.75">
      <c r="B631" s="124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</row>
    <row r="632" spans="2:16" ht="15.75">
      <c r="B632" s="124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</row>
    <row r="633" spans="2:16" ht="15.75">
      <c r="B633" s="124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</row>
    <row r="634" spans="2:16" ht="15.75">
      <c r="B634" s="124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</row>
    <row r="635" spans="2:16" ht="15.75">
      <c r="B635" s="124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</row>
    <row r="636" spans="2:16" ht="15.75">
      <c r="B636" s="124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</row>
    <row r="637" spans="2:16" ht="15.75">
      <c r="B637" s="124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</row>
    <row r="638" spans="2:16" ht="15.75">
      <c r="B638" s="124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</row>
    <row r="639" spans="2:16" ht="15.75">
      <c r="B639" s="124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</row>
    <row r="640" spans="2:16" ht="15.75">
      <c r="B640" s="124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</row>
    <row r="641" spans="2:16" ht="15.75">
      <c r="B641" s="124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</row>
    <row r="642" spans="2:16" ht="15.75">
      <c r="B642" s="124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</row>
    <row r="643" spans="2:16" ht="15.75">
      <c r="B643" s="124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</row>
    <row r="644" spans="2:16" ht="15.75">
      <c r="B644" s="124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</row>
    <row r="645" spans="2:16" ht="15.75">
      <c r="B645" s="124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</row>
    <row r="646" spans="2:16" ht="15.75">
      <c r="B646" s="124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</row>
    <row r="647" spans="2:16" ht="15.75">
      <c r="B647" s="124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</row>
    <row r="648" spans="2:16" ht="15.75">
      <c r="B648" s="124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</row>
    <row r="649" spans="2:16" ht="15.75">
      <c r="B649" s="124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</row>
    <row r="650" spans="2:16" ht="15.75">
      <c r="B650" s="124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</row>
    <row r="651" spans="2:16" ht="15.75">
      <c r="B651" s="124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</row>
    <row r="652" spans="2:16" ht="15.75">
      <c r="B652" s="124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</row>
    <row r="653" spans="2:16" ht="15.75">
      <c r="B653" s="124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</row>
    <row r="654" spans="2:16" ht="15.75">
      <c r="B654" s="124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</row>
    <row r="655" spans="2:16" ht="15.75">
      <c r="B655" s="124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</row>
    <row r="656" spans="2:16" ht="15.75">
      <c r="B656" s="124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</row>
    <row r="657" spans="2:16" ht="15.75">
      <c r="B657" s="124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</row>
    <row r="658" spans="2:16" ht="15.75">
      <c r="B658" s="124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</row>
    <row r="659" spans="2:16" ht="15.75">
      <c r="B659" s="124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</row>
    <row r="660" spans="2:16" ht="15.75">
      <c r="B660" s="124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</row>
    <row r="661" spans="2:16" ht="15.75">
      <c r="B661" s="124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</row>
    <row r="662" spans="2:16" ht="15.75">
      <c r="B662" s="124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</row>
    <row r="663" spans="2:16" ht="15.75">
      <c r="B663" s="124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</row>
    <row r="664" spans="2:16" ht="15.75">
      <c r="B664" s="124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</row>
    <row r="665" spans="2:16" ht="15.75">
      <c r="B665" s="124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</row>
    <row r="666" spans="2:16" ht="15.75">
      <c r="B666" s="124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</row>
    <row r="667" spans="2:16" ht="15.75">
      <c r="B667" s="124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</row>
    <row r="668" spans="2:16" ht="15.75">
      <c r="B668" s="124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</row>
    <row r="669" spans="2:16" ht="15.75">
      <c r="B669" s="124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</row>
    <row r="670" spans="2:16" ht="15.75">
      <c r="B670" s="124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</row>
    <row r="671" spans="2:16" ht="15.75">
      <c r="B671" s="124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</row>
    <row r="672" spans="2:16" ht="15.75">
      <c r="B672" s="124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</row>
    <row r="673" spans="2:16" ht="15.75">
      <c r="B673" s="124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</row>
    <row r="674" spans="2:16" ht="15.75">
      <c r="B674" s="124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</row>
    <row r="675" spans="2:16" ht="15.75">
      <c r="B675" s="124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</row>
    <row r="676" spans="2:16" ht="15.75">
      <c r="B676" s="124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</row>
    <row r="677" spans="2:16" ht="15.75">
      <c r="B677" s="124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</row>
    <row r="678" spans="2:16" ht="15.75">
      <c r="B678" s="124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</row>
    <row r="679" spans="2:16" ht="15.75">
      <c r="B679" s="124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</row>
    <row r="680" spans="2:16" ht="15.75">
      <c r="B680" s="124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</row>
    <row r="681" spans="2:16" ht="15.75">
      <c r="B681" s="124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</row>
    <row r="682" spans="2:16" ht="15.75">
      <c r="B682" s="124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</row>
    <row r="683" spans="2:16" ht="15.75">
      <c r="B683" s="124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</row>
    <row r="684" spans="2:16" ht="15.75">
      <c r="B684" s="124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</row>
    <row r="685" spans="2:16" ht="15.75">
      <c r="B685" s="124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</row>
    <row r="686" spans="2:16" ht="15.75">
      <c r="B686" s="124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</row>
    <row r="687" spans="2:16" ht="15.75">
      <c r="B687" s="124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</row>
    <row r="688" spans="2:16" ht="15.75">
      <c r="B688" s="124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</row>
    <row r="689" spans="2:16" ht="15.75">
      <c r="B689" s="124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</row>
    <row r="690" spans="2:16" ht="15.75">
      <c r="B690" s="124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</row>
    <row r="691" spans="2:16" ht="15.75">
      <c r="B691" s="124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</row>
    <row r="692" spans="2:16" ht="15.75">
      <c r="B692" s="124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</row>
    <row r="693" spans="2:16" ht="15.75">
      <c r="B693" s="124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</row>
    <row r="694" spans="2:16" ht="15.75">
      <c r="B694" s="124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</row>
    <row r="695" spans="2:16" ht="15.75">
      <c r="B695" s="124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</row>
    <row r="696" spans="2:16" ht="15.75">
      <c r="B696" s="124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</row>
    <row r="697" spans="2:16" ht="15.75">
      <c r="B697" s="124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</row>
    <row r="698" spans="2:16" ht="15.75">
      <c r="B698" s="124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</row>
    <row r="699" spans="2:16" ht="15.75">
      <c r="B699" s="124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</row>
    <row r="700" spans="2:16" ht="15.75">
      <c r="B700" s="124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</row>
    <row r="701" spans="2:16" ht="15.75">
      <c r="B701" s="124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</row>
    <row r="702" spans="2:16" ht="15.75">
      <c r="B702" s="124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</row>
    <row r="703" spans="2:16" ht="15.75">
      <c r="B703" s="124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</row>
    <row r="704" spans="2:16" ht="15.75">
      <c r="B704" s="124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</row>
    <row r="705" spans="2:16" ht="15.75">
      <c r="B705" s="124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</row>
    <row r="706" spans="2:16" ht="15.75">
      <c r="B706" s="124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</row>
    <row r="707" spans="2:16" ht="15.75">
      <c r="B707" s="124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</row>
    <row r="708" spans="2:16" ht="15.75">
      <c r="B708" s="124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</row>
    <row r="709" spans="2:16" ht="15.75">
      <c r="B709" s="124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</row>
    <row r="710" spans="2:16" ht="15.75">
      <c r="B710" s="124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</row>
    <row r="711" spans="2:16" ht="15.75">
      <c r="B711" s="124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</row>
    <row r="712" spans="2:16" ht="15.75">
      <c r="B712" s="124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</row>
    <row r="713" spans="2:16" ht="15.75">
      <c r="B713" s="124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</row>
    <row r="714" spans="2:16" ht="15.75">
      <c r="B714" s="124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</row>
    <row r="715" spans="2:16" ht="15.75">
      <c r="B715" s="124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</row>
    <row r="716" spans="2:16" ht="15.75">
      <c r="B716" s="124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</row>
    <row r="717" spans="2:16" ht="15.75">
      <c r="B717" s="124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</row>
    <row r="718" spans="2:16" ht="15.75">
      <c r="B718" s="124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</row>
    <row r="719" spans="2:16" ht="15.75">
      <c r="B719" s="124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</row>
    <row r="720" spans="2:16" ht="15.75">
      <c r="B720" s="124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</row>
    <row r="721" spans="2:16" ht="15.75">
      <c r="B721" s="124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</row>
    <row r="722" spans="2:16" ht="15.75">
      <c r="B722" s="124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</row>
    <row r="723" spans="2:16" ht="15.75">
      <c r="B723" s="124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</row>
    <row r="724" spans="2:16" ht="15.75">
      <c r="B724" s="124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</row>
    <row r="725" spans="2:16" ht="15.75">
      <c r="B725" s="124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</row>
    <row r="726" spans="2:16" ht="15.75">
      <c r="B726" s="124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</row>
    <row r="727" spans="2:16" ht="15.75">
      <c r="B727" s="124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</row>
    <row r="728" spans="2:16" ht="15.75">
      <c r="B728" s="124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</row>
    <row r="729" spans="2:16" ht="15.75">
      <c r="B729" s="124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</row>
    <row r="730" spans="2:16" ht="15.75">
      <c r="B730" s="124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</row>
    <row r="731" spans="2:16" ht="15.75">
      <c r="B731" s="124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</row>
    <row r="732" spans="2:16" ht="15.75">
      <c r="B732" s="124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</row>
    <row r="733" spans="2:16" ht="15.75">
      <c r="B733" s="124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</row>
    <row r="734" spans="2:16" ht="15.75">
      <c r="B734" s="124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</row>
    <row r="735" spans="2:16" ht="15.75">
      <c r="B735" s="124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</row>
    <row r="736" spans="2:16" ht="15.75">
      <c r="B736" s="124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</row>
    <row r="737" spans="2:16" ht="15.75">
      <c r="B737" s="124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</row>
    <row r="738" spans="2:16" ht="15.75">
      <c r="B738" s="124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</row>
    <row r="739" spans="2:16" ht="15.75">
      <c r="B739" s="124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</row>
    <row r="740" spans="2:16" ht="15.75">
      <c r="B740" s="124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</row>
    <row r="741" spans="2:16" ht="15.75">
      <c r="B741" s="124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</row>
    <row r="742" spans="2:16" ht="15.75">
      <c r="B742" s="124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</row>
    <row r="743" spans="2:16" ht="15.75">
      <c r="B743" s="124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</row>
    <row r="744" spans="2:16" ht="15.75">
      <c r="B744" s="124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</row>
    <row r="745" spans="2:16" ht="15.75">
      <c r="B745" s="124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</row>
    <row r="746" spans="2:16" ht="15.75">
      <c r="B746" s="124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</row>
    <row r="747" spans="2:16" ht="15.75">
      <c r="B747" s="124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</row>
    <row r="748" spans="2:16" ht="15.75">
      <c r="B748" s="124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</row>
    <row r="749" spans="2:16" ht="15.75">
      <c r="B749" s="124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</row>
    <row r="750" spans="2:16" ht="15.75">
      <c r="B750" s="124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</row>
    <row r="751" spans="2:16" ht="15.75">
      <c r="B751" s="124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</row>
    <row r="752" spans="2:16" ht="15.75">
      <c r="B752" s="124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</row>
    <row r="753" spans="2:16" ht="15.75">
      <c r="B753" s="124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</row>
    <row r="754" spans="2:16" ht="15.75">
      <c r="B754" s="124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</row>
    <row r="755" spans="2:16" ht="15.75">
      <c r="B755" s="124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</row>
    <row r="756" spans="2:16" ht="15.75">
      <c r="B756" s="124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</row>
    <row r="757" spans="2:16" ht="15.75">
      <c r="B757" s="124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</row>
    <row r="758" spans="2:16" ht="15.75">
      <c r="B758" s="124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</row>
    <row r="759" spans="2:16" ht="15.75">
      <c r="B759" s="124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</row>
    <row r="760" spans="2:16" ht="15.75">
      <c r="B760" s="124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</row>
    <row r="761" spans="2:16" ht="15.75">
      <c r="B761" s="124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</row>
    <row r="762" spans="2:16" ht="15.75">
      <c r="B762" s="124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</row>
    <row r="763" spans="2:16" ht="15.75">
      <c r="B763" s="124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</row>
    <row r="764" spans="2:16" ht="15.75">
      <c r="B764" s="124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</row>
    <row r="765" spans="2:16" ht="15.75">
      <c r="B765" s="124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</row>
    <row r="766" spans="2:16" ht="15.75">
      <c r="B766" s="124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</row>
    <row r="767" spans="2:16" ht="15.75">
      <c r="B767" s="124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</row>
    <row r="768" spans="2:16" ht="15.75">
      <c r="B768" s="124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</row>
    <row r="769" spans="2:16" ht="15.75">
      <c r="B769" s="124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</row>
    <row r="770" spans="2:16" ht="15.75">
      <c r="B770" s="124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</row>
    <row r="771" spans="2:16" ht="15.75">
      <c r="B771" s="124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</row>
    <row r="772" spans="2:16" ht="15.75">
      <c r="B772" s="124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</row>
    <row r="773" spans="2:16" ht="15.75">
      <c r="B773" s="124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</row>
    <row r="774" spans="2:16" ht="15.75">
      <c r="B774" s="124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</row>
    <row r="775" spans="2:16" ht="15.75">
      <c r="B775" s="124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</row>
    <row r="776" spans="2:16" ht="15.75">
      <c r="B776" s="124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</row>
    <row r="777" spans="2:16" ht="15.75">
      <c r="B777" s="124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</row>
    <row r="778" spans="2:16" ht="15.75">
      <c r="B778" s="124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</row>
    <row r="779" spans="2:16" ht="15.75">
      <c r="B779" s="124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</row>
    <row r="780" spans="2:16" ht="15.75">
      <c r="B780" s="124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</row>
    <row r="781" spans="2:16" ht="15.75">
      <c r="B781" s="124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</row>
    <row r="782" spans="2:16" ht="15.75">
      <c r="B782" s="124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</row>
    <row r="783" spans="2:16" ht="15.75">
      <c r="B783" s="124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</row>
    <row r="784" spans="2:16" ht="15.75">
      <c r="B784" s="124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</row>
    <row r="785" spans="2:16" ht="15.75">
      <c r="B785" s="124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</row>
    <row r="786" spans="2:16" ht="15.75">
      <c r="B786" s="124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</row>
    <row r="787" spans="2:16" ht="15.75">
      <c r="B787" s="124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</row>
    <row r="788" spans="2:16" ht="15.75">
      <c r="B788" s="124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</row>
    <row r="789" spans="2:16" ht="15.75">
      <c r="B789" s="124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</row>
    <row r="790" spans="2:16" ht="15.75">
      <c r="B790" s="124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</row>
    <row r="791" spans="2:16" ht="15.75">
      <c r="B791" s="124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</row>
    <row r="792" spans="2:16" ht="15.75">
      <c r="B792" s="124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</row>
    <row r="793" spans="2:16" ht="15.75">
      <c r="B793" s="124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</row>
  </sheetData>
  <mergeCells count="851">
    <mergeCell ref="A1:P2"/>
    <mergeCell ref="A144:P146"/>
    <mergeCell ref="A147:P148"/>
    <mergeCell ref="A25:P28"/>
    <mergeCell ref="A29:P31"/>
    <mergeCell ref="A96:P101"/>
    <mergeCell ref="A110:P111"/>
    <mergeCell ref="A128:P129"/>
    <mergeCell ref="A130:P131"/>
    <mergeCell ref="A135:C143"/>
    <mergeCell ref="N135:P143"/>
    <mergeCell ref="A109:P109"/>
    <mergeCell ref="A126:P127"/>
    <mergeCell ref="P112:P125"/>
    <mergeCell ref="J123:K123"/>
    <mergeCell ref="L123:M123"/>
    <mergeCell ref="N123:O123"/>
    <mergeCell ref="L122:M122"/>
    <mergeCell ref="L121:M121"/>
    <mergeCell ref="N121:O121"/>
    <mergeCell ref="A102:A108"/>
    <mergeCell ref="P102:P108"/>
    <mergeCell ref="A89:P89"/>
    <mergeCell ref="O92:P95"/>
    <mergeCell ref="A92:A95"/>
    <mergeCell ref="A90:P91"/>
    <mergeCell ref="L92:N92"/>
    <mergeCell ref="B93:H93"/>
    <mergeCell ref="I93:K93"/>
    <mergeCell ref="L93:N93"/>
    <mergeCell ref="K68:L68"/>
    <mergeCell ref="K63:L63"/>
    <mergeCell ref="K64:L64"/>
    <mergeCell ref="K65:L65"/>
    <mergeCell ref="K66:L66"/>
    <mergeCell ref="I63:J63"/>
    <mergeCell ref="A5:P6"/>
    <mergeCell ref="K67:L67"/>
    <mergeCell ref="K52:L52"/>
    <mergeCell ref="K58:L58"/>
    <mergeCell ref="G64:H64"/>
    <mergeCell ref="G65:H65"/>
    <mergeCell ref="G66:H66"/>
    <mergeCell ref="G59:H59"/>
    <mergeCell ref="G60:H60"/>
    <mergeCell ref="G61:H61"/>
    <mergeCell ref="G62:H62"/>
    <mergeCell ref="G63:H63"/>
    <mergeCell ref="A183:D183"/>
    <mergeCell ref="E183:F183"/>
    <mergeCell ref="G183:H183"/>
    <mergeCell ref="A178:D178"/>
    <mergeCell ref="H121:I121"/>
    <mergeCell ref="A123:E123"/>
    <mergeCell ref="F123:G123"/>
    <mergeCell ref="I183:J183"/>
    <mergeCell ref="A121:E121"/>
    <mergeCell ref="F121:G121"/>
    <mergeCell ref="A176:D176"/>
    <mergeCell ref="A181:D181"/>
    <mergeCell ref="A174:D174"/>
    <mergeCell ref="A175:D175"/>
    <mergeCell ref="A180:D180"/>
    <mergeCell ref="A179:D179"/>
    <mergeCell ref="A177:D177"/>
    <mergeCell ref="J121:K121"/>
    <mergeCell ref="H120:I120"/>
    <mergeCell ref="J120:K120"/>
    <mergeCell ref="A118:E118"/>
    <mergeCell ref="F118:G118"/>
    <mergeCell ref="H118:I118"/>
    <mergeCell ref="J118:K118"/>
    <mergeCell ref="A117:E117"/>
    <mergeCell ref="F117:G117"/>
    <mergeCell ref="H117:I117"/>
    <mergeCell ref="J117:K117"/>
    <mergeCell ref="H123:I123"/>
    <mergeCell ref="N122:O122"/>
    <mergeCell ref="N125:O125"/>
    <mergeCell ref="J125:K125"/>
    <mergeCell ref="L124:M124"/>
    <mergeCell ref="N124:O124"/>
    <mergeCell ref="K140:M140"/>
    <mergeCell ref="D141:J141"/>
    <mergeCell ref="K141:M141"/>
    <mergeCell ref="F125:G125"/>
    <mergeCell ref="H125:I125"/>
    <mergeCell ref="D139:J139"/>
    <mergeCell ref="K139:M139"/>
    <mergeCell ref="D138:J138"/>
    <mergeCell ref="D142:J142"/>
    <mergeCell ref="D140:J140"/>
    <mergeCell ref="L125:M125"/>
    <mergeCell ref="A125:E125"/>
    <mergeCell ref="K138:M138"/>
    <mergeCell ref="D137:J137"/>
    <mergeCell ref="K137:M137"/>
    <mergeCell ref="D135:J135"/>
    <mergeCell ref="K135:M135"/>
    <mergeCell ref="A132:P134"/>
    <mergeCell ref="A122:E122"/>
    <mergeCell ref="F122:G122"/>
    <mergeCell ref="H122:I122"/>
    <mergeCell ref="J122:K122"/>
    <mergeCell ref="A124:E124"/>
    <mergeCell ref="F124:G124"/>
    <mergeCell ref="H124:I124"/>
    <mergeCell ref="J124:K124"/>
    <mergeCell ref="L116:M116"/>
    <mergeCell ref="N116:O116"/>
    <mergeCell ref="L119:M119"/>
    <mergeCell ref="N119:O119"/>
    <mergeCell ref="L117:M117"/>
    <mergeCell ref="N117:O117"/>
    <mergeCell ref="N118:O118"/>
    <mergeCell ref="L118:M118"/>
    <mergeCell ref="N120:O120"/>
    <mergeCell ref="A119:E119"/>
    <mergeCell ref="F119:G119"/>
    <mergeCell ref="H119:I119"/>
    <mergeCell ref="J119:K119"/>
    <mergeCell ref="L120:M120"/>
    <mergeCell ref="A120:E120"/>
    <mergeCell ref="F120:G120"/>
    <mergeCell ref="A116:E116"/>
    <mergeCell ref="F116:G116"/>
    <mergeCell ref="H116:I116"/>
    <mergeCell ref="J116:K116"/>
    <mergeCell ref="N114:O114"/>
    <mergeCell ref="A115:E115"/>
    <mergeCell ref="F115:G115"/>
    <mergeCell ref="H115:I115"/>
    <mergeCell ref="J115:K115"/>
    <mergeCell ref="L115:M115"/>
    <mergeCell ref="N115:O115"/>
    <mergeCell ref="A114:E114"/>
    <mergeCell ref="F114:G114"/>
    <mergeCell ref="H113:I113"/>
    <mergeCell ref="J113:K113"/>
    <mergeCell ref="L114:M114"/>
    <mergeCell ref="L113:M113"/>
    <mergeCell ref="N113:O113"/>
    <mergeCell ref="D143:J143"/>
    <mergeCell ref="K143:M143"/>
    <mergeCell ref="K142:M142"/>
    <mergeCell ref="D136:J136"/>
    <mergeCell ref="K136:M136"/>
    <mergeCell ref="H114:I114"/>
    <mergeCell ref="J114:K114"/>
    <mergeCell ref="A113:E113"/>
    <mergeCell ref="F113:G113"/>
    <mergeCell ref="A112:E112"/>
    <mergeCell ref="F112:G112"/>
    <mergeCell ref="H112:I112"/>
    <mergeCell ref="J112:K112"/>
    <mergeCell ref="L112:M112"/>
    <mergeCell ref="N112:O112"/>
    <mergeCell ref="J20:K20"/>
    <mergeCell ref="J21:K21"/>
    <mergeCell ref="N20:O20"/>
    <mergeCell ref="N21:O21"/>
    <mergeCell ref="N22:O22"/>
    <mergeCell ref="N23:O23"/>
    <mergeCell ref="L20:M20"/>
    <mergeCell ref="L21:M21"/>
    <mergeCell ref="J12:K12"/>
    <mergeCell ref="J13:K13"/>
    <mergeCell ref="J22:K22"/>
    <mergeCell ref="J23:K23"/>
    <mergeCell ref="J16:K16"/>
    <mergeCell ref="J17:K17"/>
    <mergeCell ref="J18:K18"/>
    <mergeCell ref="J19:K19"/>
    <mergeCell ref="N12:O12"/>
    <mergeCell ref="N13:O13"/>
    <mergeCell ref="N14:O14"/>
    <mergeCell ref="N15:O15"/>
    <mergeCell ref="N16:O16"/>
    <mergeCell ref="N17:O17"/>
    <mergeCell ref="N18:O18"/>
    <mergeCell ref="N19:O19"/>
    <mergeCell ref="L12:M12"/>
    <mergeCell ref="L13:M13"/>
    <mergeCell ref="L14:M14"/>
    <mergeCell ref="L15:M15"/>
    <mergeCell ref="L22:M22"/>
    <mergeCell ref="L23:M23"/>
    <mergeCell ref="J14:K14"/>
    <mergeCell ref="J15:K15"/>
    <mergeCell ref="L16:M16"/>
    <mergeCell ref="L17:M17"/>
    <mergeCell ref="L18:M18"/>
    <mergeCell ref="L19:M19"/>
    <mergeCell ref="H16:I16"/>
    <mergeCell ref="H17:I17"/>
    <mergeCell ref="H18:I18"/>
    <mergeCell ref="H19:I19"/>
    <mergeCell ref="H12:I12"/>
    <mergeCell ref="H13:I13"/>
    <mergeCell ref="H14:I14"/>
    <mergeCell ref="H15:I15"/>
    <mergeCell ref="F20:G20"/>
    <mergeCell ref="H21:I21"/>
    <mergeCell ref="H22:I22"/>
    <mergeCell ref="H23:I23"/>
    <mergeCell ref="H20:I20"/>
    <mergeCell ref="F21:G21"/>
    <mergeCell ref="F22:G22"/>
    <mergeCell ref="F23:G23"/>
    <mergeCell ref="N24:O24"/>
    <mergeCell ref="J24:K24"/>
    <mergeCell ref="F12:G12"/>
    <mergeCell ref="F13:G13"/>
    <mergeCell ref="F14:G14"/>
    <mergeCell ref="F15:G15"/>
    <mergeCell ref="F16:G16"/>
    <mergeCell ref="F17:G17"/>
    <mergeCell ref="F18:G18"/>
    <mergeCell ref="F19:G19"/>
    <mergeCell ref="D35:E35"/>
    <mergeCell ref="F35:G35"/>
    <mergeCell ref="H35:I35"/>
    <mergeCell ref="L35:M35"/>
    <mergeCell ref="D24:E24"/>
    <mergeCell ref="J33:K33"/>
    <mergeCell ref="L33:M33"/>
    <mergeCell ref="J32:K32"/>
    <mergeCell ref="L32:M32"/>
    <mergeCell ref="F24:G24"/>
    <mergeCell ref="H24:I24"/>
    <mergeCell ref="L24:M24"/>
    <mergeCell ref="N33:O33"/>
    <mergeCell ref="J34:K34"/>
    <mergeCell ref="L34:M34"/>
    <mergeCell ref="N34:O34"/>
    <mergeCell ref="A24:C24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D20:E20"/>
    <mergeCell ref="A21:C21"/>
    <mergeCell ref="A22:C22"/>
    <mergeCell ref="A23:C23"/>
    <mergeCell ref="D21:E21"/>
    <mergeCell ref="D22:E22"/>
    <mergeCell ref="D23:E23"/>
    <mergeCell ref="D16:E16"/>
    <mergeCell ref="D17:E17"/>
    <mergeCell ref="D18:E18"/>
    <mergeCell ref="D19:E19"/>
    <mergeCell ref="D12:E12"/>
    <mergeCell ref="D13:E13"/>
    <mergeCell ref="D14:E14"/>
    <mergeCell ref="D15:E15"/>
    <mergeCell ref="A8:P8"/>
    <mergeCell ref="A10:P10"/>
    <mergeCell ref="CK10:CZ10"/>
    <mergeCell ref="DA10:DP10"/>
    <mergeCell ref="BU10:CJ10"/>
    <mergeCell ref="Q10:X10"/>
    <mergeCell ref="Y10:AN10"/>
    <mergeCell ref="AO10:BD10"/>
    <mergeCell ref="BE10:BT10"/>
    <mergeCell ref="BU30:CJ30"/>
    <mergeCell ref="CK30:CZ30"/>
    <mergeCell ref="DA30:DP30"/>
    <mergeCell ref="Q30:X30"/>
    <mergeCell ref="Y30:AN30"/>
    <mergeCell ref="AO30:BD30"/>
    <mergeCell ref="EG10:EV10"/>
    <mergeCell ref="DQ10:EF10"/>
    <mergeCell ref="DQ30:EF30"/>
    <mergeCell ref="EG30:EV30"/>
    <mergeCell ref="N32:O32"/>
    <mergeCell ref="BE30:BT30"/>
    <mergeCell ref="A33:C33"/>
    <mergeCell ref="D33:E33"/>
    <mergeCell ref="F33:G33"/>
    <mergeCell ref="H33:I33"/>
    <mergeCell ref="A32:C32"/>
    <mergeCell ref="D32:E32"/>
    <mergeCell ref="F32:G32"/>
    <mergeCell ref="H32:I32"/>
    <mergeCell ref="A34:C34"/>
    <mergeCell ref="D34:E34"/>
    <mergeCell ref="F34:G34"/>
    <mergeCell ref="H34:I34"/>
    <mergeCell ref="N35:O35"/>
    <mergeCell ref="A36:C36"/>
    <mergeCell ref="D36:E36"/>
    <mergeCell ref="F36:G36"/>
    <mergeCell ref="H36:I36"/>
    <mergeCell ref="J36:K36"/>
    <mergeCell ref="L36:M36"/>
    <mergeCell ref="N36:O36"/>
    <mergeCell ref="A35:C35"/>
    <mergeCell ref="J35:K35"/>
    <mergeCell ref="A37:C37"/>
    <mergeCell ref="D37:E37"/>
    <mergeCell ref="F37:G37"/>
    <mergeCell ref="H37:I37"/>
    <mergeCell ref="J37:K37"/>
    <mergeCell ref="L37:M37"/>
    <mergeCell ref="N37:O37"/>
    <mergeCell ref="A38:C38"/>
    <mergeCell ref="D38:E38"/>
    <mergeCell ref="F38:G38"/>
    <mergeCell ref="H38:I38"/>
    <mergeCell ref="J38:K38"/>
    <mergeCell ref="L38:M38"/>
    <mergeCell ref="N38:O38"/>
    <mergeCell ref="N39:O39"/>
    <mergeCell ref="A40:C40"/>
    <mergeCell ref="D40:E40"/>
    <mergeCell ref="F40:G40"/>
    <mergeCell ref="H40:I40"/>
    <mergeCell ref="J40:K40"/>
    <mergeCell ref="L40:M40"/>
    <mergeCell ref="N40:O40"/>
    <mergeCell ref="A39:C39"/>
    <mergeCell ref="D39:E39"/>
    <mergeCell ref="A41:C41"/>
    <mergeCell ref="D41:E41"/>
    <mergeCell ref="J39:K39"/>
    <mergeCell ref="L39:M39"/>
    <mergeCell ref="F39:G39"/>
    <mergeCell ref="H39:I39"/>
    <mergeCell ref="J41:K41"/>
    <mergeCell ref="L41:M41"/>
    <mergeCell ref="F41:G41"/>
    <mergeCell ref="H41:I41"/>
    <mergeCell ref="J43:K43"/>
    <mergeCell ref="L43:M43"/>
    <mergeCell ref="N41:O41"/>
    <mergeCell ref="A42:C42"/>
    <mergeCell ref="D42:E42"/>
    <mergeCell ref="F42:G42"/>
    <mergeCell ref="H42:I42"/>
    <mergeCell ref="J42:K42"/>
    <mergeCell ref="L42:M42"/>
    <mergeCell ref="N42:O42"/>
    <mergeCell ref="L47:M47"/>
    <mergeCell ref="N47:O47"/>
    <mergeCell ref="A46:C46"/>
    <mergeCell ref="D46:E46"/>
    <mergeCell ref="F46:G46"/>
    <mergeCell ref="H46:I46"/>
    <mergeCell ref="D47:E47"/>
    <mergeCell ref="F47:G47"/>
    <mergeCell ref="H47:I47"/>
    <mergeCell ref="J47:K47"/>
    <mergeCell ref="A43:C43"/>
    <mergeCell ref="D43:E43"/>
    <mergeCell ref="F43:G43"/>
    <mergeCell ref="H43:I43"/>
    <mergeCell ref="N43:O43"/>
    <mergeCell ref="A45:C45"/>
    <mergeCell ref="D45:E45"/>
    <mergeCell ref="F45:G45"/>
    <mergeCell ref="H45:I45"/>
    <mergeCell ref="J45:K45"/>
    <mergeCell ref="L45:M45"/>
    <mergeCell ref="N45:O45"/>
    <mergeCell ref="J44:K44"/>
    <mergeCell ref="L44:M44"/>
    <mergeCell ref="N44:O44"/>
    <mergeCell ref="A50:P50"/>
    <mergeCell ref="A44:C44"/>
    <mergeCell ref="D44:E44"/>
    <mergeCell ref="F44:G44"/>
    <mergeCell ref="H44:I44"/>
    <mergeCell ref="J46:K46"/>
    <mergeCell ref="L46:M46"/>
    <mergeCell ref="N46:O46"/>
    <mergeCell ref="A47:C47"/>
    <mergeCell ref="Q50:X50"/>
    <mergeCell ref="Y50:AN50"/>
    <mergeCell ref="DA50:DP50"/>
    <mergeCell ref="DQ50:EF50"/>
    <mergeCell ref="EG50:EV50"/>
    <mergeCell ref="A52:C52"/>
    <mergeCell ref="I52:J52"/>
    <mergeCell ref="N52:O52"/>
    <mergeCell ref="AO50:BD50"/>
    <mergeCell ref="BE50:BT50"/>
    <mergeCell ref="BU50:CJ50"/>
    <mergeCell ref="CK50:CZ50"/>
    <mergeCell ref="G52:H52"/>
    <mergeCell ref="E52:F52"/>
    <mergeCell ref="E54:F54"/>
    <mergeCell ref="K55:L55"/>
    <mergeCell ref="A53:C53"/>
    <mergeCell ref="I54:J54"/>
    <mergeCell ref="K54:L54"/>
    <mergeCell ref="K53:L53"/>
    <mergeCell ref="G53:H53"/>
    <mergeCell ref="G54:H54"/>
    <mergeCell ref="E53:F53"/>
    <mergeCell ref="A54:C54"/>
    <mergeCell ref="N54:O54"/>
    <mergeCell ref="I53:J53"/>
    <mergeCell ref="N53:O53"/>
    <mergeCell ref="G56:H56"/>
    <mergeCell ref="K56:L56"/>
    <mergeCell ref="N55:O55"/>
    <mergeCell ref="N56:O56"/>
    <mergeCell ref="A56:C56"/>
    <mergeCell ref="A55:C55"/>
    <mergeCell ref="I56:J56"/>
    <mergeCell ref="I55:J55"/>
    <mergeCell ref="E56:F56"/>
    <mergeCell ref="G55:H55"/>
    <mergeCell ref="E55:F55"/>
    <mergeCell ref="K57:L57"/>
    <mergeCell ref="I62:J62"/>
    <mergeCell ref="N59:O59"/>
    <mergeCell ref="N61:O61"/>
    <mergeCell ref="N62:O62"/>
    <mergeCell ref="I61:J61"/>
    <mergeCell ref="K59:L59"/>
    <mergeCell ref="K62:L62"/>
    <mergeCell ref="I59:J59"/>
    <mergeCell ref="A58:C58"/>
    <mergeCell ref="N58:O58"/>
    <mergeCell ref="A57:C57"/>
    <mergeCell ref="I58:J58"/>
    <mergeCell ref="I57:J57"/>
    <mergeCell ref="E57:F57"/>
    <mergeCell ref="E58:F58"/>
    <mergeCell ref="G57:H57"/>
    <mergeCell ref="G58:H58"/>
    <mergeCell ref="N57:O57"/>
    <mergeCell ref="K77:L77"/>
    <mergeCell ref="K85:L85"/>
    <mergeCell ref="I65:J65"/>
    <mergeCell ref="I67:J67"/>
    <mergeCell ref="I73:J73"/>
    <mergeCell ref="I77:J77"/>
    <mergeCell ref="I68:J68"/>
    <mergeCell ref="K74:L74"/>
    <mergeCell ref="A69:P70"/>
    <mergeCell ref="N68:O68"/>
    <mergeCell ref="A73:C73"/>
    <mergeCell ref="D73:E73"/>
    <mergeCell ref="F73:G73"/>
    <mergeCell ref="K73:L73"/>
    <mergeCell ref="A74:C74"/>
    <mergeCell ref="A59:C59"/>
    <mergeCell ref="A65:C65"/>
    <mergeCell ref="I66:J66"/>
    <mergeCell ref="I74:J74"/>
    <mergeCell ref="A63:C63"/>
    <mergeCell ref="A64:C64"/>
    <mergeCell ref="A62:C62"/>
    <mergeCell ref="A61:C61"/>
    <mergeCell ref="E61:F61"/>
    <mergeCell ref="E62:F62"/>
    <mergeCell ref="N77:O77"/>
    <mergeCell ref="N73:O73"/>
    <mergeCell ref="A60:C60"/>
    <mergeCell ref="N60:O60"/>
    <mergeCell ref="I60:J60"/>
    <mergeCell ref="E60:F60"/>
    <mergeCell ref="K60:L60"/>
    <mergeCell ref="D74:E74"/>
    <mergeCell ref="F74:G74"/>
    <mergeCell ref="N74:O74"/>
    <mergeCell ref="E63:F63"/>
    <mergeCell ref="E64:F64"/>
    <mergeCell ref="N66:O66"/>
    <mergeCell ref="N63:O63"/>
    <mergeCell ref="N64:O64"/>
    <mergeCell ref="N65:O65"/>
    <mergeCell ref="A71:P71"/>
    <mergeCell ref="A67:C67"/>
    <mergeCell ref="N67:O67"/>
    <mergeCell ref="A66:C66"/>
    <mergeCell ref="A68:C68"/>
    <mergeCell ref="E68:F68"/>
    <mergeCell ref="G67:H67"/>
    <mergeCell ref="G68:H68"/>
    <mergeCell ref="DQ71:EF71"/>
    <mergeCell ref="Q71:X71"/>
    <mergeCell ref="Y71:AN71"/>
    <mergeCell ref="AO71:BD71"/>
    <mergeCell ref="BE71:BT71"/>
    <mergeCell ref="EG71:EV71"/>
    <mergeCell ref="N75:O75"/>
    <mergeCell ref="A75:C75"/>
    <mergeCell ref="D75:E75"/>
    <mergeCell ref="F75:G75"/>
    <mergeCell ref="I75:J75"/>
    <mergeCell ref="K75:L75"/>
    <mergeCell ref="BU71:CJ71"/>
    <mergeCell ref="CK71:CZ71"/>
    <mergeCell ref="DA71:DP71"/>
    <mergeCell ref="A76:C76"/>
    <mergeCell ref="D76:E76"/>
    <mergeCell ref="F76:G76"/>
    <mergeCell ref="N76:O76"/>
    <mergeCell ref="I76:J76"/>
    <mergeCell ref="K76:L76"/>
    <mergeCell ref="D78:E78"/>
    <mergeCell ref="F78:G78"/>
    <mergeCell ref="N78:O78"/>
    <mergeCell ref="L95:N95"/>
    <mergeCell ref="N79:O79"/>
    <mergeCell ref="K79:L79"/>
    <mergeCell ref="I95:K95"/>
    <mergeCell ref="L94:N94"/>
    <mergeCell ref="N81:O81"/>
    <mergeCell ref="N85:O85"/>
    <mergeCell ref="A77:C77"/>
    <mergeCell ref="D77:E77"/>
    <mergeCell ref="F77:G77"/>
    <mergeCell ref="B95:H95"/>
    <mergeCell ref="B94:H94"/>
    <mergeCell ref="B92:H92"/>
    <mergeCell ref="A88:C88"/>
    <mergeCell ref="D88:E88"/>
    <mergeCell ref="F88:G88"/>
    <mergeCell ref="A78:C78"/>
    <mergeCell ref="A80:C80"/>
    <mergeCell ref="D80:E80"/>
    <mergeCell ref="F80:G80"/>
    <mergeCell ref="N80:O80"/>
    <mergeCell ref="A79:C79"/>
    <mergeCell ref="D79:E79"/>
    <mergeCell ref="F79:G79"/>
    <mergeCell ref="I79:J79"/>
    <mergeCell ref="A82:C82"/>
    <mergeCell ref="D82:E82"/>
    <mergeCell ref="F82:G82"/>
    <mergeCell ref="N82:O82"/>
    <mergeCell ref="K82:L82"/>
    <mergeCell ref="A81:C81"/>
    <mergeCell ref="D81:E81"/>
    <mergeCell ref="F81:G81"/>
    <mergeCell ref="N83:O83"/>
    <mergeCell ref="A83:C83"/>
    <mergeCell ref="D83:E83"/>
    <mergeCell ref="F83:G83"/>
    <mergeCell ref="I81:J81"/>
    <mergeCell ref="K81:L81"/>
    <mergeCell ref="I82:J82"/>
    <mergeCell ref="A84:C84"/>
    <mergeCell ref="D84:E84"/>
    <mergeCell ref="F84:G84"/>
    <mergeCell ref="N84:O84"/>
    <mergeCell ref="I84:J84"/>
    <mergeCell ref="K84:L84"/>
    <mergeCell ref="A86:C86"/>
    <mergeCell ref="D86:E86"/>
    <mergeCell ref="F86:G86"/>
    <mergeCell ref="N86:O86"/>
    <mergeCell ref="I86:J86"/>
    <mergeCell ref="K86:L86"/>
    <mergeCell ref="A85:C85"/>
    <mergeCell ref="D85:E85"/>
    <mergeCell ref="F85:G85"/>
    <mergeCell ref="I85:J85"/>
    <mergeCell ref="A87:C87"/>
    <mergeCell ref="D87:E87"/>
    <mergeCell ref="F87:G87"/>
    <mergeCell ref="N88:O88"/>
    <mergeCell ref="I87:J87"/>
    <mergeCell ref="K87:L87"/>
    <mergeCell ref="N87:O87"/>
    <mergeCell ref="I88:J88"/>
    <mergeCell ref="K88:L88"/>
    <mergeCell ref="I78:J78"/>
    <mergeCell ref="K78:L78"/>
    <mergeCell ref="I80:J80"/>
    <mergeCell ref="K80:L80"/>
    <mergeCell ref="I83:J83"/>
    <mergeCell ref="K83:L83"/>
    <mergeCell ref="K107:L107"/>
    <mergeCell ref="I94:K94"/>
    <mergeCell ref="I106:J106"/>
    <mergeCell ref="K106:L106"/>
    <mergeCell ref="I107:J107"/>
    <mergeCell ref="K102:L102"/>
    <mergeCell ref="I92:K92"/>
    <mergeCell ref="B104:E104"/>
    <mergeCell ref="B105:E105"/>
    <mergeCell ref="B106:E106"/>
    <mergeCell ref="Q100:X100"/>
    <mergeCell ref="F103:H103"/>
    <mergeCell ref="F104:H104"/>
    <mergeCell ref="I103:J103"/>
    <mergeCell ref="K103:L103"/>
    <mergeCell ref="I104:J104"/>
    <mergeCell ref="K104:L104"/>
    <mergeCell ref="DQ100:EF100"/>
    <mergeCell ref="EG100:EV100"/>
    <mergeCell ref="BU100:CJ100"/>
    <mergeCell ref="CK100:CZ100"/>
    <mergeCell ref="DA100:DP100"/>
    <mergeCell ref="B102:E102"/>
    <mergeCell ref="B103:E103"/>
    <mergeCell ref="M102:O102"/>
    <mergeCell ref="BE100:BT100"/>
    <mergeCell ref="Y100:AN100"/>
    <mergeCell ref="AO100:BD100"/>
    <mergeCell ref="B107:E107"/>
    <mergeCell ref="B108:E108"/>
    <mergeCell ref="F102:H102"/>
    <mergeCell ref="I102:J102"/>
    <mergeCell ref="F105:H105"/>
    <mergeCell ref="F106:H106"/>
    <mergeCell ref="F107:H107"/>
    <mergeCell ref="F108:H108"/>
    <mergeCell ref="I105:J105"/>
    <mergeCell ref="I108:J108"/>
    <mergeCell ref="K108:L108"/>
    <mergeCell ref="M103:O103"/>
    <mergeCell ref="M104:O104"/>
    <mergeCell ref="M105:O105"/>
    <mergeCell ref="M106:O106"/>
    <mergeCell ref="M107:O107"/>
    <mergeCell ref="M108:O108"/>
    <mergeCell ref="K105:L105"/>
    <mergeCell ref="N151:P151"/>
    <mergeCell ref="A150:F150"/>
    <mergeCell ref="G149:I149"/>
    <mergeCell ref="J149:K149"/>
    <mergeCell ref="L149:M149"/>
    <mergeCell ref="N149:P149"/>
    <mergeCell ref="A149:F149"/>
    <mergeCell ref="N150:P150"/>
    <mergeCell ref="J150:K150"/>
    <mergeCell ref="L150:M150"/>
    <mergeCell ref="G151:I151"/>
    <mergeCell ref="J151:K151"/>
    <mergeCell ref="L151:M151"/>
    <mergeCell ref="L152:M152"/>
    <mergeCell ref="G150:I150"/>
    <mergeCell ref="G161:I161"/>
    <mergeCell ref="J161:K161"/>
    <mergeCell ref="N152:P152"/>
    <mergeCell ref="G153:I153"/>
    <mergeCell ref="J153:K153"/>
    <mergeCell ref="L153:M153"/>
    <mergeCell ref="N153:P153"/>
    <mergeCell ref="G152:I152"/>
    <mergeCell ref="J152:K152"/>
    <mergeCell ref="N163:P163"/>
    <mergeCell ref="M170:N170"/>
    <mergeCell ref="O170:P170"/>
    <mergeCell ref="N165:P165"/>
    <mergeCell ref="L165:M165"/>
    <mergeCell ref="N164:P164"/>
    <mergeCell ref="K170:L170"/>
    <mergeCell ref="E169:P169"/>
    <mergeCell ref="G163:I163"/>
    <mergeCell ref="J163:K163"/>
    <mergeCell ref="A171:D171"/>
    <mergeCell ref="E171:F171"/>
    <mergeCell ref="G171:H171"/>
    <mergeCell ref="G165:I165"/>
    <mergeCell ref="I171:J171"/>
    <mergeCell ref="J165:K165"/>
    <mergeCell ref="K171:L171"/>
    <mergeCell ref="A169:D170"/>
    <mergeCell ref="A167:P167"/>
    <mergeCell ref="E170:F170"/>
    <mergeCell ref="A151:F151"/>
    <mergeCell ref="A152:F152"/>
    <mergeCell ref="A153:F153"/>
    <mergeCell ref="A161:F161"/>
    <mergeCell ref="A165:F165"/>
    <mergeCell ref="A154:F154"/>
    <mergeCell ref="G154:I154"/>
    <mergeCell ref="A156:F156"/>
    <mergeCell ref="G156:I156"/>
    <mergeCell ref="A158:F158"/>
    <mergeCell ref="G158:I158"/>
    <mergeCell ref="A160:F160"/>
    <mergeCell ref="G160:I160"/>
    <mergeCell ref="G164:I164"/>
    <mergeCell ref="N154:P154"/>
    <mergeCell ref="A155:F155"/>
    <mergeCell ref="G155:I155"/>
    <mergeCell ref="J155:K155"/>
    <mergeCell ref="L155:M155"/>
    <mergeCell ref="N155:P155"/>
    <mergeCell ref="J154:K154"/>
    <mergeCell ref="L154:M154"/>
    <mergeCell ref="N156:P156"/>
    <mergeCell ref="A157:F157"/>
    <mergeCell ref="G157:I157"/>
    <mergeCell ref="J157:K157"/>
    <mergeCell ref="L157:M157"/>
    <mergeCell ref="N157:P157"/>
    <mergeCell ref="J156:K156"/>
    <mergeCell ref="L156:M156"/>
    <mergeCell ref="N158:P158"/>
    <mergeCell ref="A159:F159"/>
    <mergeCell ref="G159:I159"/>
    <mergeCell ref="J159:K159"/>
    <mergeCell ref="L159:M159"/>
    <mergeCell ref="N159:P159"/>
    <mergeCell ref="J158:K158"/>
    <mergeCell ref="L158:M158"/>
    <mergeCell ref="N160:P160"/>
    <mergeCell ref="N162:P162"/>
    <mergeCell ref="J160:K160"/>
    <mergeCell ref="L160:M160"/>
    <mergeCell ref="N161:P161"/>
    <mergeCell ref="L162:M162"/>
    <mergeCell ref="L161:M161"/>
    <mergeCell ref="J164:K164"/>
    <mergeCell ref="L164:M164"/>
    <mergeCell ref="A162:F162"/>
    <mergeCell ref="G162:I162"/>
    <mergeCell ref="J162:K162"/>
    <mergeCell ref="A163:F163"/>
    <mergeCell ref="L163:M163"/>
    <mergeCell ref="I173:J173"/>
    <mergeCell ref="A172:D172"/>
    <mergeCell ref="E172:F172"/>
    <mergeCell ref="G172:H172"/>
    <mergeCell ref="I172:J172"/>
    <mergeCell ref="A173:D173"/>
    <mergeCell ref="E173:F173"/>
    <mergeCell ref="G173:H173"/>
    <mergeCell ref="G181:H181"/>
    <mergeCell ref="I178:J178"/>
    <mergeCell ref="K178:L178"/>
    <mergeCell ref="E177:F177"/>
    <mergeCell ref="G177:H177"/>
    <mergeCell ref="I177:J177"/>
    <mergeCell ref="K177:L177"/>
    <mergeCell ref="E178:F178"/>
    <mergeCell ref="G178:H178"/>
    <mergeCell ref="E180:F180"/>
    <mergeCell ref="O179:P179"/>
    <mergeCell ref="I179:J179"/>
    <mergeCell ref="K179:L179"/>
    <mergeCell ref="E179:F179"/>
    <mergeCell ref="G179:H179"/>
    <mergeCell ref="G180:H180"/>
    <mergeCell ref="I180:J180"/>
    <mergeCell ref="M179:N179"/>
    <mergeCell ref="K180:L180"/>
    <mergeCell ref="I176:J176"/>
    <mergeCell ref="K174:L174"/>
    <mergeCell ref="E175:F175"/>
    <mergeCell ref="G174:H174"/>
    <mergeCell ref="I174:J174"/>
    <mergeCell ref="I175:J175"/>
    <mergeCell ref="K175:L175"/>
    <mergeCell ref="G175:H175"/>
    <mergeCell ref="A182:D182"/>
    <mergeCell ref="E182:F182"/>
    <mergeCell ref="G182:H182"/>
    <mergeCell ref="I187:J187"/>
    <mergeCell ref="A185:P185"/>
    <mergeCell ref="K183:L183"/>
    <mergeCell ref="M183:N183"/>
    <mergeCell ref="K182:L182"/>
    <mergeCell ref="M182:N182"/>
    <mergeCell ref="O182:P182"/>
    <mergeCell ref="A188:D188"/>
    <mergeCell ref="E188:F188"/>
    <mergeCell ref="G188:H188"/>
    <mergeCell ref="A187:D187"/>
    <mergeCell ref="E187:F187"/>
    <mergeCell ref="G187:H187"/>
    <mergeCell ref="A189:D189"/>
    <mergeCell ref="E189:F189"/>
    <mergeCell ref="G189:H189"/>
    <mergeCell ref="I189:J189"/>
    <mergeCell ref="M174:N174"/>
    <mergeCell ref="O174:P174"/>
    <mergeCell ref="O171:P171"/>
    <mergeCell ref="M171:N171"/>
    <mergeCell ref="M173:N173"/>
    <mergeCell ref="O173:P173"/>
    <mergeCell ref="E190:F190"/>
    <mergeCell ref="G190:H190"/>
    <mergeCell ref="I190:J190"/>
    <mergeCell ref="K173:L173"/>
    <mergeCell ref="I181:J181"/>
    <mergeCell ref="K181:L181"/>
    <mergeCell ref="E176:F176"/>
    <mergeCell ref="E181:F181"/>
    <mergeCell ref="E174:F174"/>
    <mergeCell ref="G176:H176"/>
    <mergeCell ref="E59:F59"/>
    <mergeCell ref="M172:N172"/>
    <mergeCell ref="O172:P172"/>
    <mergeCell ref="K172:L172"/>
    <mergeCell ref="E65:F65"/>
    <mergeCell ref="E66:F66"/>
    <mergeCell ref="E67:F67"/>
    <mergeCell ref="G170:H170"/>
    <mergeCell ref="I170:J170"/>
    <mergeCell ref="A164:F164"/>
    <mergeCell ref="O175:P175"/>
    <mergeCell ref="O177:P177"/>
    <mergeCell ref="O176:P176"/>
    <mergeCell ref="M175:N175"/>
    <mergeCell ref="M177:N177"/>
    <mergeCell ref="M176:N176"/>
    <mergeCell ref="O178:P178"/>
    <mergeCell ref="K189:L189"/>
    <mergeCell ref="I188:J188"/>
    <mergeCell ref="O181:P181"/>
    <mergeCell ref="O183:P183"/>
    <mergeCell ref="M178:N178"/>
    <mergeCell ref="M180:N180"/>
    <mergeCell ref="O180:P180"/>
    <mergeCell ref="M181:N181"/>
    <mergeCell ref="I182:J182"/>
    <mergeCell ref="A190:D190"/>
    <mergeCell ref="M190:N190"/>
    <mergeCell ref="M191:N191"/>
    <mergeCell ref="M187:N187"/>
    <mergeCell ref="K187:L187"/>
    <mergeCell ref="K191:L191"/>
    <mergeCell ref="K190:L190"/>
    <mergeCell ref="K188:L188"/>
    <mergeCell ref="M189:N189"/>
    <mergeCell ref="M188:N188"/>
    <mergeCell ref="A199:D199"/>
    <mergeCell ref="I64:J64"/>
    <mergeCell ref="K61:L61"/>
    <mergeCell ref="A194:D194"/>
    <mergeCell ref="A195:D195"/>
    <mergeCell ref="K176:L176"/>
    <mergeCell ref="A191:D191"/>
    <mergeCell ref="E191:F191"/>
    <mergeCell ref="G191:H191"/>
    <mergeCell ref="I191:J191"/>
    <mergeCell ref="A3:P4"/>
    <mergeCell ref="A204:D204"/>
    <mergeCell ref="A205:D205"/>
    <mergeCell ref="A200:D200"/>
    <mergeCell ref="A201:D201"/>
    <mergeCell ref="A202:D202"/>
    <mergeCell ref="A203:D203"/>
    <mergeCell ref="A196:D196"/>
    <mergeCell ref="A197:D197"/>
    <mergeCell ref="A198:D198"/>
  </mergeCells>
  <printOptions gridLines="1"/>
  <pageMargins left="0.1968503937007874" right="0.1968503937007874" top="0.984251968503937" bottom="0.984251968503937" header="0.5118110236220472" footer="0.5118110236220472"/>
  <pageSetup blackAndWhite="1" horizontalDpi="300" verticalDpi="300" orientation="landscape" paperSize="9" scale="99" r:id="rId1"/>
  <headerFooter alignWithMargins="0">
    <oddFooter>&amp;R&amp;P</oddFooter>
  </headerFooter>
  <rowBreaks count="7" manualBreakCount="7">
    <brk id="49" max="15" man="1"/>
    <brk id="70" max="15" man="1"/>
    <brk id="89" max="15" man="1"/>
    <brk id="109" max="15" man="1"/>
    <brk id="146" max="15" man="1"/>
    <brk id="165" max="15" man="1"/>
    <brk id="184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57"/>
  <sheetViews>
    <sheetView zoomScaleSheetLayoutView="100" workbookViewId="0" topLeftCell="A1">
      <selection activeCell="I78" sqref="A1:J78"/>
    </sheetView>
  </sheetViews>
  <sheetFormatPr defaultColWidth="9.00390625" defaultRowHeight="12.75"/>
  <cols>
    <col min="1" max="1" width="7.50390625" style="9" customWidth="1"/>
    <col min="2" max="2" width="3.375" style="8" customWidth="1"/>
    <col min="3" max="3" width="13.50390625" style="8" customWidth="1"/>
    <col min="4" max="7" width="9.375" style="8" customWidth="1"/>
    <col min="8" max="8" width="11.875" style="8" customWidth="1"/>
    <col min="9" max="9" width="16.50390625" style="8" customWidth="1"/>
    <col min="10" max="10" width="9.375" style="8" customWidth="1"/>
    <col min="11" max="11" width="10.50390625" style="8" bestFit="1" customWidth="1"/>
    <col min="12" max="16384" width="9.375" style="8" customWidth="1"/>
  </cols>
  <sheetData>
    <row r="1" spans="1:10" ht="9" customHeight="1">
      <c r="A1" s="145"/>
      <c r="B1" s="26"/>
      <c r="C1" s="139"/>
      <c r="D1" s="139"/>
      <c r="E1" s="139"/>
      <c r="F1" s="139"/>
      <c r="G1" s="139"/>
      <c r="H1" s="139"/>
      <c r="I1" s="139"/>
      <c r="J1" s="139"/>
    </row>
    <row r="2" spans="1:10" ht="21" customHeight="1">
      <c r="A2" s="25" t="s">
        <v>328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2" customHeight="1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57" customHeight="1">
      <c r="A4" s="162" t="s">
        <v>414</v>
      </c>
      <c r="B4" s="162"/>
      <c r="C4" s="162"/>
      <c r="D4" s="162"/>
      <c r="E4" s="162"/>
      <c r="F4" s="162"/>
      <c r="G4" s="162"/>
      <c r="H4" s="162"/>
      <c r="I4" s="162"/>
      <c r="J4" s="162"/>
    </row>
    <row r="5" spans="3:10" ht="28.5" customHeight="1" thickBot="1">
      <c r="C5" s="1"/>
      <c r="D5" s="1"/>
      <c r="E5" s="1"/>
      <c r="F5" s="1"/>
      <c r="G5" s="1"/>
      <c r="H5" s="1"/>
      <c r="I5" s="1"/>
      <c r="J5" s="1"/>
    </row>
    <row r="6" spans="1:10" ht="15" customHeight="1">
      <c r="A6" s="264" t="s">
        <v>228</v>
      </c>
      <c r="B6" s="280"/>
      <c r="C6" s="280"/>
      <c r="D6" s="262" t="s">
        <v>415</v>
      </c>
      <c r="E6" s="262"/>
      <c r="F6" s="262" t="s">
        <v>416</v>
      </c>
      <c r="G6" s="262"/>
      <c r="H6" s="262"/>
      <c r="I6" s="263"/>
      <c r="J6" s="11"/>
    </row>
    <row r="7" spans="1:10" ht="32.25" customHeight="1">
      <c r="A7" s="357"/>
      <c r="B7" s="358"/>
      <c r="C7" s="358"/>
      <c r="D7" s="358"/>
      <c r="E7" s="358"/>
      <c r="F7" s="253" t="s">
        <v>260</v>
      </c>
      <c r="G7" s="253"/>
      <c r="H7" s="27" t="s">
        <v>261</v>
      </c>
      <c r="I7" s="28" t="s">
        <v>262</v>
      </c>
      <c r="J7" s="11"/>
    </row>
    <row r="8" spans="1:10" ht="36" customHeight="1">
      <c r="A8" s="355" t="s">
        <v>263</v>
      </c>
      <c r="B8" s="356"/>
      <c r="C8" s="356"/>
      <c r="D8" s="267">
        <f>SUM(D9:E10)</f>
        <v>0</v>
      </c>
      <c r="E8" s="267"/>
      <c r="F8" s="267">
        <f>SUM(F9:G10)</f>
        <v>0</v>
      </c>
      <c r="G8" s="267"/>
      <c r="H8" s="23">
        <f>SUM(H9:H10)</f>
        <v>0</v>
      </c>
      <c r="I8" s="29">
        <f>SUM(I9:I10)</f>
        <v>0</v>
      </c>
      <c r="J8" s="11"/>
    </row>
    <row r="9" spans="1:9" ht="14.25" customHeight="1">
      <c r="A9" s="294" t="s">
        <v>264</v>
      </c>
      <c r="B9" s="248"/>
      <c r="C9" s="248"/>
      <c r="D9" s="278"/>
      <c r="E9" s="278"/>
      <c r="F9" s="278"/>
      <c r="G9" s="278"/>
      <c r="H9" s="30"/>
      <c r="I9" s="31"/>
    </row>
    <row r="10" spans="1:10" ht="15.75" customHeight="1">
      <c r="A10" s="294" t="s">
        <v>265</v>
      </c>
      <c r="B10" s="248"/>
      <c r="C10" s="248"/>
      <c r="D10" s="278"/>
      <c r="E10" s="278"/>
      <c r="F10" s="278"/>
      <c r="G10" s="278"/>
      <c r="H10" s="30"/>
      <c r="I10" s="31"/>
      <c r="J10" s="11"/>
    </row>
    <row r="11" spans="1:9" ht="33" customHeight="1">
      <c r="A11" s="355" t="s">
        <v>381</v>
      </c>
      <c r="B11" s="356"/>
      <c r="C11" s="356"/>
      <c r="D11" s="267">
        <f>SUM(D12:E13)</f>
        <v>0</v>
      </c>
      <c r="E11" s="267"/>
      <c r="F11" s="267">
        <f>SUM(F12:G13)</f>
        <v>0</v>
      </c>
      <c r="G11" s="267"/>
      <c r="H11" s="23">
        <f>SUM(H12:H13)</f>
        <v>0</v>
      </c>
      <c r="I11" s="29">
        <f>SUM(I12:I13)</f>
        <v>0</v>
      </c>
    </row>
    <row r="12" spans="1:10" ht="15.75" customHeight="1">
      <c r="A12" s="294" t="s">
        <v>382</v>
      </c>
      <c r="B12" s="248"/>
      <c r="C12" s="248"/>
      <c r="D12" s="278">
        <v>0</v>
      </c>
      <c r="E12" s="278"/>
      <c r="F12" s="278">
        <v>0</v>
      </c>
      <c r="G12" s="278"/>
      <c r="H12" s="30">
        <v>0</v>
      </c>
      <c r="I12" s="31">
        <v>0</v>
      </c>
      <c r="J12" s="11"/>
    </row>
    <row r="13" spans="1:10" ht="15.75" customHeight="1">
      <c r="A13" s="294"/>
      <c r="B13" s="248"/>
      <c r="C13" s="248"/>
      <c r="D13" s="278"/>
      <c r="E13" s="278"/>
      <c r="F13" s="278"/>
      <c r="G13" s="278"/>
      <c r="H13" s="30"/>
      <c r="I13" s="31"/>
      <c r="J13" s="11"/>
    </row>
    <row r="14" spans="1:9" ht="37.5" customHeight="1">
      <c r="A14" s="355" t="s">
        <v>266</v>
      </c>
      <c r="B14" s="356"/>
      <c r="C14" s="356"/>
      <c r="D14" s="267">
        <f>SUM(D15:E18)</f>
        <v>3180</v>
      </c>
      <c r="E14" s="267"/>
      <c r="F14" s="267">
        <f>SUM(F15:G18)</f>
        <v>6400</v>
      </c>
      <c r="G14" s="267"/>
      <c r="H14" s="23">
        <f>SUM(H15:H18)</f>
        <v>6400</v>
      </c>
      <c r="I14" s="29">
        <f>SUM(I15:I18)</f>
        <v>0</v>
      </c>
    </row>
    <row r="15" spans="1:10" ht="15.75" customHeight="1" hidden="1">
      <c r="A15" s="294"/>
      <c r="B15" s="248"/>
      <c r="C15" s="248"/>
      <c r="D15" s="278"/>
      <c r="E15" s="278"/>
      <c r="F15" s="278"/>
      <c r="G15" s="278"/>
      <c r="H15" s="30"/>
      <c r="I15" s="31"/>
      <c r="J15" s="11"/>
    </row>
    <row r="16" spans="1:10" ht="15.75" customHeight="1">
      <c r="A16" s="294" t="s">
        <v>384</v>
      </c>
      <c r="B16" s="248"/>
      <c r="C16" s="248"/>
      <c r="D16" s="278">
        <v>0</v>
      </c>
      <c r="E16" s="278"/>
      <c r="F16" s="278">
        <v>0</v>
      </c>
      <c r="G16" s="278"/>
      <c r="H16" s="30">
        <v>0</v>
      </c>
      <c r="I16" s="31">
        <v>0</v>
      </c>
      <c r="J16" s="11"/>
    </row>
    <row r="17" spans="1:10" ht="15.75" customHeight="1">
      <c r="A17" s="294" t="s">
        <v>383</v>
      </c>
      <c r="B17" s="248"/>
      <c r="C17" s="248"/>
      <c r="D17" s="278">
        <f>'bilans 2006'!C192</f>
        <v>3180</v>
      </c>
      <c r="E17" s="278"/>
      <c r="F17" s="278">
        <f>H17</f>
        <v>6400</v>
      </c>
      <c r="G17" s="278"/>
      <c r="H17" s="30">
        <f>'bilans 2006'!D192</f>
        <v>6400</v>
      </c>
      <c r="I17" s="31">
        <v>0</v>
      </c>
      <c r="J17" s="11"/>
    </row>
    <row r="18" spans="1:10" ht="15.75" customHeight="1">
      <c r="A18" s="294"/>
      <c r="B18" s="248"/>
      <c r="C18" s="248"/>
      <c r="D18" s="278"/>
      <c r="E18" s="278"/>
      <c r="F18" s="278"/>
      <c r="G18" s="278"/>
      <c r="H18" s="30"/>
      <c r="I18" s="31"/>
      <c r="J18" s="11"/>
    </row>
    <row r="19" spans="1:10" ht="37.5" customHeight="1">
      <c r="A19" s="355" t="s">
        <v>267</v>
      </c>
      <c r="B19" s="356"/>
      <c r="C19" s="356"/>
      <c r="D19" s="267">
        <f>SUM(D20:E21)</f>
        <v>0</v>
      </c>
      <c r="E19" s="267"/>
      <c r="F19" s="267">
        <f>SUM(F20:G21)</f>
        <v>0</v>
      </c>
      <c r="G19" s="267"/>
      <c r="H19" s="23">
        <f>SUM(H20:H21)</f>
        <v>0</v>
      </c>
      <c r="I19" s="29">
        <f>SUM(I20:I21)</f>
        <v>0</v>
      </c>
      <c r="J19" s="11"/>
    </row>
    <row r="20" spans="1:10" ht="15.75" customHeight="1">
      <c r="A20" s="294" t="s">
        <v>268</v>
      </c>
      <c r="B20" s="248"/>
      <c r="C20" s="248"/>
      <c r="D20" s="278"/>
      <c r="E20" s="278"/>
      <c r="F20" s="278"/>
      <c r="G20" s="278"/>
      <c r="H20" s="30"/>
      <c r="I20" s="31"/>
      <c r="J20" s="11"/>
    </row>
    <row r="21" spans="1:9" ht="14.25" customHeight="1">
      <c r="A21" s="294" t="s">
        <v>269</v>
      </c>
      <c r="B21" s="248"/>
      <c r="C21" s="248"/>
      <c r="D21" s="278"/>
      <c r="E21" s="278"/>
      <c r="F21" s="278"/>
      <c r="G21" s="278"/>
      <c r="H21" s="30"/>
      <c r="I21" s="31"/>
    </row>
    <row r="22" spans="1:9" ht="14.25" customHeight="1" thickBot="1">
      <c r="A22" s="291" t="s">
        <v>352</v>
      </c>
      <c r="B22" s="292"/>
      <c r="C22" s="293"/>
      <c r="D22" s="266">
        <f>D8+D11+D14+D19</f>
        <v>3180</v>
      </c>
      <c r="E22" s="266"/>
      <c r="F22" s="266">
        <f>F8+F11+F14+F19</f>
        <v>6400</v>
      </c>
      <c r="G22" s="266"/>
      <c r="H22" s="32">
        <f>H8+H11+H14+H19</f>
        <v>6400</v>
      </c>
      <c r="I22" s="33">
        <f>I8+I11+I14+I19</f>
        <v>0</v>
      </c>
    </row>
    <row r="23" spans="1:9" ht="32.25" customHeight="1">
      <c r="A23" s="24"/>
      <c r="B23" s="24"/>
      <c r="C23" s="24"/>
      <c r="D23" s="25"/>
      <c r="E23" s="25"/>
      <c r="F23" s="25"/>
      <c r="G23" s="25"/>
      <c r="H23" s="26"/>
      <c r="I23" s="26"/>
    </row>
    <row r="24" spans="1:9" ht="8.25" customHeight="1">
      <c r="A24" s="24"/>
      <c r="B24" s="24"/>
      <c r="C24" s="24"/>
      <c r="D24" s="25"/>
      <c r="E24" s="25"/>
      <c r="F24" s="25"/>
      <c r="G24" s="25"/>
      <c r="H24" s="26"/>
      <c r="I24" s="26"/>
    </row>
    <row r="25" spans="1:9" ht="8.25" customHeight="1">
      <c r="A25" s="24"/>
      <c r="B25" s="24"/>
      <c r="C25" s="24"/>
      <c r="D25" s="25"/>
      <c r="E25" s="25"/>
      <c r="F25" s="25"/>
      <c r="G25" s="25"/>
      <c r="H25" s="26"/>
      <c r="I25" s="26"/>
    </row>
    <row r="26" spans="1:10" ht="66.75" customHeight="1">
      <c r="A26" s="162" t="s">
        <v>44</v>
      </c>
      <c r="B26" s="162"/>
      <c r="C26" s="162"/>
      <c r="D26" s="162"/>
      <c r="E26" s="162"/>
      <c r="F26" s="162"/>
      <c r="G26" s="162"/>
      <c r="H26" s="162"/>
      <c r="I26" s="162"/>
      <c r="J26" s="162"/>
    </row>
    <row r="27" ht="14.25" customHeight="1">
      <c r="A27" s="8"/>
    </row>
    <row r="28" spans="1:10" ht="29.25" customHeight="1">
      <c r="A28" s="359" t="s">
        <v>402</v>
      </c>
      <c r="B28" s="169"/>
      <c r="C28" s="169"/>
      <c r="D28" s="169"/>
      <c r="E28" s="169"/>
      <c r="F28" s="169"/>
      <c r="G28" s="169"/>
      <c r="H28" s="169"/>
      <c r="I28" s="169"/>
      <c r="J28" s="360"/>
    </row>
    <row r="29" spans="1:9" ht="14.25" customHeight="1">
      <c r="A29" s="24"/>
      <c r="B29" s="24"/>
      <c r="C29" s="24"/>
      <c r="D29" s="25"/>
      <c r="E29" s="25"/>
      <c r="F29" s="25"/>
      <c r="G29" s="25"/>
      <c r="H29" s="26"/>
      <c r="I29" s="26"/>
    </row>
    <row r="30" spans="1:9" ht="14.25" customHeight="1">
      <c r="A30" s="24"/>
      <c r="B30" s="24"/>
      <c r="C30" s="24"/>
      <c r="D30" s="25"/>
      <c r="E30" s="25"/>
      <c r="F30" s="25"/>
      <c r="G30" s="25"/>
      <c r="H30" s="26"/>
      <c r="I30" s="26"/>
    </row>
    <row r="31" spans="1:10" ht="73.5" customHeight="1">
      <c r="A31" s="162" t="s">
        <v>45</v>
      </c>
      <c r="B31" s="162"/>
      <c r="C31" s="162"/>
      <c r="D31" s="162"/>
      <c r="E31" s="162"/>
      <c r="F31" s="162"/>
      <c r="G31" s="162"/>
      <c r="H31" s="162"/>
      <c r="I31" s="162"/>
      <c r="J31" s="162"/>
    </row>
    <row r="32" spans="1:10" ht="20.2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4.25" customHeight="1">
      <c r="A33" s="367" t="s">
        <v>228</v>
      </c>
      <c r="B33" s="368"/>
      <c r="C33" s="368"/>
      <c r="D33" s="368"/>
      <c r="E33" s="368"/>
      <c r="F33" s="368"/>
      <c r="G33" s="368"/>
      <c r="H33" s="368"/>
      <c r="I33" s="365" t="s">
        <v>363</v>
      </c>
      <c r="J33" s="366"/>
    </row>
    <row r="34" spans="1:10" ht="14.25" customHeight="1">
      <c r="A34" s="361" t="s">
        <v>270</v>
      </c>
      <c r="B34" s="362"/>
      <c r="C34" s="362"/>
      <c r="D34" s="362"/>
      <c r="E34" s="362"/>
      <c r="F34" s="362"/>
      <c r="G34" s="362"/>
      <c r="H34" s="362"/>
      <c r="I34" s="363">
        <f>'bilans 2006'!D237</f>
        <v>2721.970000000001</v>
      </c>
      <c r="J34" s="364"/>
    </row>
    <row r="35" spans="1:10" ht="29.25" customHeight="1">
      <c r="A35" s="361" t="s">
        <v>271</v>
      </c>
      <c r="B35" s="362"/>
      <c r="C35" s="362"/>
      <c r="D35" s="362"/>
      <c r="E35" s="362"/>
      <c r="F35" s="362"/>
      <c r="G35" s="362"/>
      <c r="H35" s="362"/>
      <c r="I35" s="363"/>
      <c r="J35" s="364"/>
    </row>
    <row r="36" spans="1:10" ht="14.25" customHeight="1">
      <c r="A36" s="361" t="s">
        <v>272</v>
      </c>
      <c r="B36" s="362"/>
      <c r="C36" s="362"/>
      <c r="D36" s="362"/>
      <c r="E36" s="362"/>
      <c r="F36" s="362"/>
      <c r="G36" s="362"/>
      <c r="H36" s="362"/>
      <c r="I36" s="363">
        <v>0</v>
      </c>
      <c r="J36" s="364"/>
    </row>
    <row r="37" spans="1:10" ht="14.25" customHeight="1">
      <c r="A37" s="361" t="s">
        <v>273</v>
      </c>
      <c r="B37" s="362"/>
      <c r="C37" s="362"/>
      <c r="D37" s="362"/>
      <c r="E37" s="362"/>
      <c r="F37" s="362"/>
      <c r="G37" s="362"/>
      <c r="H37" s="362"/>
      <c r="I37" s="363">
        <v>0</v>
      </c>
      <c r="J37" s="364"/>
    </row>
    <row r="38" spans="1:10" ht="14.25" customHeight="1">
      <c r="A38" s="361" t="s">
        <v>274</v>
      </c>
      <c r="B38" s="362"/>
      <c r="C38" s="362"/>
      <c r="D38" s="362"/>
      <c r="E38" s="362"/>
      <c r="F38" s="362"/>
      <c r="G38" s="362"/>
      <c r="H38" s="362"/>
      <c r="I38" s="363"/>
      <c r="J38" s="364"/>
    </row>
    <row r="39" spans="1:10" ht="29.25" customHeight="1">
      <c r="A39" s="361" t="s">
        <v>275</v>
      </c>
      <c r="B39" s="362"/>
      <c r="C39" s="362"/>
      <c r="D39" s="362"/>
      <c r="E39" s="362"/>
      <c r="F39" s="362"/>
      <c r="G39" s="362"/>
      <c r="H39" s="362"/>
      <c r="I39" s="363"/>
      <c r="J39" s="364"/>
    </row>
    <row r="40" spans="1:10" ht="30" customHeight="1">
      <c r="A40" s="361" t="s">
        <v>276</v>
      </c>
      <c r="B40" s="362"/>
      <c r="C40" s="362"/>
      <c r="D40" s="362"/>
      <c r="E40" s="362"/>
      <c r="F40" s="362"/>
      <c r="G40" s="362"/>
      <c r="H40" s="362"/>
      <c r="I40" s="363"/>
      <c r="J40" s="364"/>
    </row>
    <row r="41" spans="1:10" ht="27" customHeight="1">
      <c r="A41" s="361" t="s">
        <v>277</v>
      </c>
      <c r="B41" s="362"/>
      <c r="C41" s="362"/>
      <c r="D41" s="362"/>
      <c r="E41" s="362"/>
      <c r="F41" s="362"/>
      <c r="G41" s="362"/>
      <c r="H41" s="362"/>
      <c r="I41" s="363"/>
      <c r="J41" s="364"/>
    </row>
    <row r="42" spans="1:10" ht="14.25" customHeight="1">
      <c r="A42" s="361" t="s">
        <v>274</v>
      </c>
      <c r="B42" s="362"/>
      <c r="C42" s="362"/>
      <c r="D42" s="362"/>
      <c r="E42" s="362"/>
      <c r="F42" s="362"/>
      <c r="G42" s="362"/>
      <c r="H42" s="362"/>
      <c r="I42" s="363"/>
      <c r="J42" s="364"/>
    </row>
    <row r="43" spans="1:10" ht="29.25" customHeight="1">
      <c r="A43" s="361" t="s">
        <v>278</v>
      </c>
      <c r="B43" s="362"/>
      <c r="C43" s="362"/>
      <c r="D43" s="362"/>
      <c r="E43" s="362"/>
      <c r="F43" s="362"/>
      <c r="G43" s="362"/>
      <c r="H43" s="362"/>
      <c r="I43" s="363"/>
      <c r="J43" s="364"/>
    </row>
    <row r="44" spans="1:10" ht="14.25" customHeight="1">
      <c r="A44" s="361" t="s">
        <v>279</v>
      </c>
      <c r="B44" s="362"/>
      <c r="C44" s="362"/>
      <c r="D44" s="362"/>
      <c r="E44" s="362"/>
      <c r="F44" s="362"/>
      <c r="G44" s="362"/>
      <c r="H44" s="362"/>
      <c r="I44" s="363"/>
      <c r="J44" s="364"/>
    </row>
    <row r="45" spans="1:10" ht="14.25" customHeight="1">
      <c r="A45" s="361" t="s">
        <v>280</v>
      </c>
      <c r="B45" s="362"/>
      <c r="C45" s="362"/>
      <c r="D45" s="362"/>
      <c r="E45" s="362"/>
      <c r="F45" s="362"/>
      <c r="G45" s="362"/>
      <c r="H45" s="362"/>
      <c r="I45" s="363"/>
      <c r="J45" s="364"/>
    </row>
    <row r="46" spans="1:10" ht="28.5" customHeight="1">
      <c r="A46" s="361" t="s">
        <v>281</v>
      </c>
      <c r="B46" s="362"/>
      <c r="C46" s="362"/>
      <c r="D46" s="362"/>
      <c r="E46" s="362"/>
      <c r="F46" s="362"/>
      <c r="G46" s="362"/>
      <c r="H46" s="362"/>
      <c r="I46" s="363"/>
      <c r="J46" s="364"/>
    </row>
    <row r="47" spans="1:10" ht="14.25" customHeight="1">
      <c r="A47" s="361" t="s">
        <v>282</v>
      </c>
      <c r="B47" s="362"/>
      <c r="C47" s="362"/>
      <c r="D47" s="362"/>
      <c r="E47" s="362"/>
      <c r="F47" s="362"/>
      <c r="G47" s="362"/>
      <c r="H47" s="362"/>
      <c r="I47" s="363"/>
      <c r="J47" s="364"/>
    </row>
    <row r="48" spans="1:10" ht="14.25" customHeight="1">
      <c r="A48" s="361" t="s">
        <v>280</v>
      </c>
      <c r="B48" s="362"/>
      <c r="C48" s="362"/>
      <c r="D48" s="362"/>
      <c r="E48" s="362"/>
      <c r="F48" s="362"/>
      <c r="G48" s="362"/>
      <c r="H48" s="362"/>
      <c r="I48" s="363"/>
      <c r="J48" s="364"/>
    </row>
    <row r="49" spans="1:10" ht="27" customHeight="1">
      <c r="A49" s="361" t="s">
        <v>283</v>
      </c>
      <c r="B49" s="362"/>
      <c r="C49" s="362"/>
      <c r="D49" s="362"/>
      <c r="E49" s="362"/>
      <c r="F49" s="362"/>
      <c r="G49" s="362"/>
      <c r="H49" s="362"/>
      <c r="I49" s="363"/>
      <c r="J49" s="364"/>
    </row>
    <row r="50" spans="1:10" ht="14.25" customHeight="1">
      <c r="A50" s="361" t="s">
        <v>395</v>
      </c>
      <c r="B50" s="362"/>
      <c r="C50" s="362"/>
      <c r="D50" s="362"/>
      <c r="E50" s="362"/>
      <c r="F50" s="362"/>
      <c r="G50" s="362"/>
      <c r="H50" s="362"/>
      <c r="I50" s="363">
        <v>0</v>
      </c>
      <c r="J50" s="364"/>
    </row>
    <row r="51" spans="1:10" ht="14.25" customHeight="1">
      <c r="A51" s="361" t="s">
        <v>394</v>
      </c>
      <c r="B51" s="362"/>
      <c r="C51" s="362"/>
      <c r="D51" s="362"/>
      <c r="E51" s="362"/>
      <c r="F51" s="362"/>
      <c r="G51" s="362"/>
      <c r="H51" s="362"/>
      <c r="I51" s="363">
        <v>0</v>
      </c>
      <c r="J51" s="364"/>
    </row>
    <row r="52" spans="1:10" ht="14.25" customHeight="1">
      <c r="A52" s="361" t="s">
        <v>284</v>
      </c>
      <c r="B52" s="362"/>
      <c r="C52" s="362"/>
      <c r="D52" s="362"/>
      <c r="E52" s="362"/>
      <c r="F52" s="362"/>
      <c r="G52" s="362"/>
      <c r="H52" s="362"/>
      <c r="I52" s="363">
        <v>0</v>
      </c>
      <c r="J52" s="364"/>
    </row>
    <row r="53" spans="1:10" ht="14.25" customHeight="1">
      <c r="A53" s="361" t="s">
        <v>385</v>
      </c>
      <c r="B53" s="362"/>
      <c r="C53" s="362"/>
      <c r="D53" s="362"/>
      <c r="E53" s="362"/>
      <c r="F53" s="362"/>
      <c r="G53" s="362"/>
      <c r="H53" s="362"/>
      <c r="I53" s="363">
        <v>0</v>
      </c>
      <c r="J53" s="364"/>
    </row>
    <row r="54" spans="1:10" ht="14.25" customHeight="1">
      <c r="A54" s="361" t="s">
        <v>386</v>
      </c>
      <c r="B54" s="362"/>
      <c r="C54" s="362"/>
      <c r="D54" s="362"/>
      <c r="E54" s="362"/>
      <c r="F54" s="362"/>
      <c r="G54" s="362"/>
      <c r="H54" s="362"/>
      <c r="I54" s="363"/>
      <c r="J54" s="364"/>
    </row>
    <row r="55" spans="1:10" ht="13.5" customHeight="1">
      <c r="A55" s="361" t="s">
        <v>393</v>
      </c>
      <c r="B55" s="362"/>
      <c r="C55" s="362"/>
      <c r="D55" s="362"/>
      <c r="E55" s="362"/>
      <c r="F55" s="362"/>
      <c r="G55" s="362"/>
      <c r="H55" s="362"/>
      <c r="I55" s="363">
        <v>0</v>
      </c>
      <c r="J55" s="364"/>
    </row>
    <row r="56" spans="1:10" ht="13.5" customHeight="1">
      <c r="A56" s="361" t="s">
        <v>285</v>
      </c>
      <c r="B56" s="362"/>
      <c r="C56" s="362"/>
      <c r="D56" s="362"/>
      <c r="E56" s="362"/>
      <c r="F56" s="362"/>
      <c r="G56" s="362"/>
      <c r="H56" s="362"/>
      <c r="I56" s="363">
        <v>165.73</v>
      </c>
      <c r="J56" s="364"/>
    </row>
    <row r="57" spans="1:10" ht="28.5" customHeight="1">
      <c r="A57" s="361" t="s">
        <v>286</v>
      </c>
      <c r="B57" s="362"/>
      <c r="C57" s="362"/>
      <c r="D57" s="362"/>
      <c r="E57" s="362"/>
      <c r="F57" s="362"/>
      <c r="G57" s="362"/>
      <c r="H57" s="362"/>
      <c r="I57" s="363"/>
      <c r="J57" s="364"/>
    </row>
    <row r="58" spans="1:10" ht="14.25" customHeight="1">
      <c r="A58" s="361" t="s">
        <v>287</v>
      </c>
      <c r="B58" s="362"/>
      <c r="C58" s="362"/>
      <c r="D58" s="362"/>
      <c r="E58" s="362"/>
      <c r="F58" s="362"/>
      <c r="G58" s="362"/>
      <c r="H58" s="362"/>
      <c r="I58" s="363"/>
      <c r="J58" s="364"/>
    </row>
    <row r="59" spans="1:10" ht="28.5" customHeight="1">
      <c r="A59" s="361" t="s">
        <v>288</v>
      </c>
      <c r="B59" s="362"/>
      <c r="C59" s="362"/>
      <c r="D59" s="362"/>
      <c r="E59" s="362"/>
      <c r="F59" s="362"/>
      <c r="G59" s="362"/>
      <c r="H59" s="362"/>
      <c r="I59" s="363"/>
      <c r="J59" s="364"/>
    </row>
    <row r="60" spans="1:10" ht="26.25" customHeight="1">
      <c r="A60" s="361" t="s">
        <v>289</v>
      </c>
      <c r="B60" s="362"/>
      <c r="C60" s="362"/>
      <c r="D60" s="362"/>
      <c r="E60" s="362"/>
      <c r="F60" s="362"/>
      <c r="G60" s="362"/>
      <c r="H60" s="362"/>
      <c r="I60" s="363"/>
      <c r="J60" s="364"/>
    </row>
    <row r="61" spans="1:10" ht="14.25" customHeight="1">
      <c r="A61" s="361"/>
      <c r="B61" s="362"/>
      <c r="C61" s="362"/>
      <c r="D61" s="362"/>
      <c r="E61" s="362"/>
      <c r="F61" s="362"/>
      <c r="G61" s="362"/>
      <c r="H61" s="362"/>
      <c r="I61" s="363"/>
      <c r="J61" s="364"/>
    </row>
    <row r="62" spans="1:10" ht="27" customHeight="1">
      <c r="A62" s="361" t="s">
        <v>290</v>
      </c>
      <c r="B62" s="362"/>
      <c r="C62" s="362"/>
      <c r="D62" s="362"/>
      <c r="E62" s="362"/>
      <c r="F62" s="362"/>
      <c r="G62" s="362"/>
      <c r="H62" s="362"/>
      <c r="I62" s="363"/>
      <c r="J62" s="364"/>
    </row>
    <row r="63" spans="1:10" ht="14.25" customHeight="1">
      <c r="A63" s="361" t="s">
        <v>291</v>
      </c>
      <c r="B63" s="362"/>
      <c r="C63" s="362"/>
      <c r="D63" s="362"/>
      <c r="E63" s="362"/>
      <c r="F63" s="362"/>
      <c r="G63" s="362"/>
      <c r="H63" s="362"/>
      <c r="I63" s="363"/>
      <c r="J63" s="364"/>
    </row>
    <row r="64" spans="1:10" ht="14.25" customHeight="1">
      <c r="A64" s="361" t="s">
        <v>292</v>
      </c>
      <c r="B64" s="362"/>
      <c r="C64" s="362"/>
      <c r="D64" s="362"/>
      <c r="E64" s="362"/>
      <c r="F64" s="362"/>
      <c r="G64" s="362"/>
      <c r="H64" s="362"/>
      <c r="I64" s="363"/>
      <c r="J64" s="364"/>
    </row>
    <row r="65" spans="1:10" ht="14.25" customHeight="1">
      <c r="A65" s="361" t="s">
        <v>293</v>
      </c>
      <c r="B65" s="362"/>
      <c r="C65" s="362"/>
      <c r="D65" s="362"/>
      <c r="E65" s="362"/>
      <c r="F65" s="362"/>
      <c r="G65" s="362"/>
      <c r="H65" s="362"/>
      <c r="I65" s="363"/>
      <c r="J65" s="364"/>
    </row>
    <row r="66" spans="1:10" ht="14.25" customHeight="1">
      <c r="A66" s="361" t="s">
        <v>294</v>
      </c>
      <c r="B66" s="362"/>
      <c r="C66" s="362"/>
      <c r="D66" s="362"/>
      <c r="E66" s="362"/>
      <c r="F66" s="362"/>
      <c r="G66" s="362"/>
      <c r="H66" s="362"/>
      <c r="I66" s="363"/>
      <c r="J66" s="364"/>
    </row>
    <row r="67" spans="1:10" ht="14.25" customHeight="1">
      <c r="A67" s="361" t="s">
        <v>295</v>
      </c>
      <c r="B67" s="362"/>
      <c r="C67" s="362"/>
      <c r="D67" s="362"/>
      <c r="E67" s="362"/>
      <c r="F67" s="362"/>
      <c r="G67" s="362"/>
      <c r="H67" s="362"/>
      <c r="I67" s="363"/>
      <c r="J67" s="364"/>
    </row>
    <row r="68" spans="1:10" ht="28.5" customHeight="1">
      <c r="A68" s="361" t="s">
        <v>296</v>
      </c>
      <c r="B68" s="362"/>
      <c r="C68" s="362"/>
      <c r="D68" s="362"/>
      <c r="E68" s="362"/>
      <c r="F68" s="362"/>
      <c r="G68" s="362"/>
      <c r="H68" s="362"/>
      <c r="I68" s="363"/>
      <c r="J68" s="364"/>
    </row>
    <row r="69" spans="1:10" ht="14.25" customHeight="1">
      <c r="A69" s="361" t="s">
        <v>297</v>
      </c>
      <c r="B69" s="362"/>
      <c r="C69" s="362"/>
      <c r="D69" s="362"/>
      <c r="E69" s="362"/>
      <c r="F69" s="362"/>
      <c r="G69" s="362"/>
      <c r="H69" s="362"/>
      <c r="I69" s="363">
        <v>0</v>
      </c>
      <c r="J69" s="364"/>
    </row>
    <row r="70" spans="1:10" ht="13.5" customHeight="1">
      <c r="A70" s="361" t="s">
        <v>298</v>
      </c>
      <c r="B70" s="362"/>
      <c r="C70" s="362"/>
      <c r="D70" s="362"/>
      <c r="E70" s="362"/>
      <c r="F70" s="362"/>
      <c r="G70" s="362"/>
      <c r="H70" s="362"/>
      <c r="I70" s="363"/>
      <c r="J70" s="364"/>
    </row>
    <row r="71" spans="1:10" ht="14.25" customHeight="1">
      <c r="A71" s="361" t="s">
        <v>299</v>
      </c>
      <c r="B71" s="362"/>
      <c r="C71" s="362"/>
      <c r="D71" s="362"/>
      <c r="E71" s="362"/>
      <c r="F71" s="362"/>
      <c r="G71" s="362"/>
      <c r="H71" s="362"/>
      <c r="I71" s="363">
        <v>0</v>
      </c>
      <c r="J71" s="364"/>
    </row>
    <row r="72" spans="1:10" ht="14.25" customHeight="1">
      <c r="A72" s="361" t="s">
        <v>300</v>
      </c>
      <c r="B72" s="362"/>
      <c r="C72" s="362"/>
      <c r="D72" s="362"/>
      <c r="E72" s="362"/>
      <c r="F72" s="362"/>
      <c r="G72" s="362"/>
      <c r="H72" s="362"/>
      <c r="I72" s="363"/>
      <c r="J72" s="364"/>
    </row>
    <row r="73" spans="1:10" ht="13.5" customHeight="1">
      <c r="A73" s="361" t="s">
        <v>301</v>
      </c>
      <c r="B73" s="362"/>
      <c r="C73" s="362"/>
      <c r="D73" s="362"/>
      <c r="E73" s="362"/>
      <c r="F73" s="362"/>
      <c r="G73" s="362"/>
      <c r="H73" s="362"/>
      <c r="I73" s="363"/>
      <c r="J73" s="364"/>
    </row>
    <row r="74" spans="1:10" ht="14.25" customHeight="1">
      <c r="A74" s="361" t="s">
        <v>405</v>
      </c>
      <c r="B74" s="362"/>
      <c r="C74" s="362"/>
      <c r="D74" s="362"/>
      <c r="E74" s="362"/>
      <c r="F74" s="362"/>
      <c r="G74" s="362"/>
      <c r="H74" s="362"/>
      <c r="I74" s="363">
        <f>(I34+I50+I51+I53+I55+I56-I71)</f>
        <v>2887.700000000001</v>
      </c>
      <c r="J74" s="364"/>
    </row>
    <row r="75" spans="1:10" ht="14.25" customHeight="1">
      <c r="A75" s="361" t="s">
        <v>302</v>
      </c>
      <c r="B75" s="362"/>
      <c r="C75" s="362"/>
      <c r="D75" s="362"/>
      <c r="E75" s="362"/>
      <c r="F75" s="362"/>
      <c r="G75" s="362"/>
      <c r="H75" s="362"/>
      <c r="I75" s="363">
        <v>0</v>
      </c>
      <c r="J75" s="364"/>
    </row>
    <row r="76" spans="1:10" ht="25.5" customHeight="1">
      <c r="A76" s="361" t="s">
        <v>303</v>
      </c>
      <c r="B76" s="362"/>
      <c r="C76" s="362"/>
      <c r="D76" s="362"/>
      <c r="E76" s="362"/>
      <c r="F76" s="362"/>
      <c r="G76" s="362"/>
      <c r="H76" s="362"/>
      <c r="I76" s="363">
        <v>0</v>
      </c>
      <c r="J76" s="364"/>
    </row>
    <row r="77" spans="1:10" ht="14.25" customHeight="1">
      <c r="A77" s="361" t="s">
        <v>350</v>
      </c>
      <c r="B77" s="362"/>
      <c r="C77" s="362"/>
      <c r="D77" s="362"/>
      <c r="E77" s="362"/>
      <c r="F77" s="362"/>
      <c r="G77" s="362"/>
      <c r="H77" s="362"/>
      <c r="I77" s="363">
        <v>0</v>
      </c>
      <c r="J77" s="364"/>
    </row>
    <row r="78" spans="1:10" ht="14.25" customHeight="1">
      <c r="A78" s="361" t="s">
        <v>396</v>
      </c>
      <c r="B78" s="362"/>
      <c r="C78" s="362"/>
      <c r="D78" s="362"/>
      <c r="E78" s="362"/>
      <c r="F78" s="362"/>
      <c r="G78" s="362"/>
      <c r="H78" s="362"/>
      <c r="I78" s="363">
        <f>(I76-I75)</f>
        <v>0</v>
      </c>
      <c r="J78" s="364"/>
    </row>
    <row r="79" spans="1:9" ht="25.5" customHeight="1">
      <c r="A79" s="24"/>
      <c r="B79" s="24"/>
      <c r="C79" s="24"/>
      <c r="D79" s="25"/>
      <c r="E79" s="25"/>
      <c r="F79" s="25"/>
      <c r="G79" s="25"/>
      <c r="H79" s="26"/>
      <c r="I79" s="26"/>
    </row>
    <row r="80" spans="1:10" ht="12.75" customHeight="1">
      <c r="A80" s="372"/>
      <c r="B80" s="372"/>
      <c r="C80" s="372"/>
      <c r="D80" s="372"/>
      <c r="E80" s="372"/>
      <c r="F80" s="372"/>
      <c r="G80" s="372"/>
      <c r="H80" s="372"/>
      <c r="I80" s="372"/>
      <c r="J80" s="372"/>
    </row>
    <row r="81" spans="1:10" ht="12.75" customHeight="1">
      <c r="A81" s="24"/>
      <c r="B81" s="24"/>
      <c r="C81" s="24"/>
      <c r="D81" s="25"/>
      <c r="E81" s="25"/>
      <c r="F81" s="25"/>
      <c r="G81" s="25"/>
      <c r="H81" s="26"/>
      <c r="I81" s="26"/>
      <c r="J81" s="26"/>
    </row>
    <row r="82" spans="1:10" ht="12.75" customHeight="1">
      <c r="A82" s="24"/>
      <c r="B82" s="351"/>
      <c r="C82" s="351"/>
      <c r="D82" s="351"/>
      <c r="E82" s="351"/>
      <c r="F82" s="351"/>
      <c r="G82" s="25"/>
      <c r="H82" s="26"/>
      <c r="I82" s="26"/>
      <c r="J82" s="26"/>
    </row>
    <row r="83" spans="1:10" ht="12.75" customHeight="1">
      <c r="A83" s="24"/>
      <c r="B83" s="371"/>
      <c r="C83" s="371"/>
      <c r="D83" s="371"/>
      <c r="E83" s="371"/>
      <c r="F83" s="371"/>
      <c r="G83" s="354"/>
      <c r="H83" s="354"/>
      <c r="I83" s="354"/>
      <c r="J83" s="354"/>
    </row>
    <row r="84" spans="1:10" ht="12.75" customHeight="1">
      <c r="A84" s="24"/>
      <c r="B84" s="350"/>
      <c r="C84" s="350"/>
      <c r="D84" s="350"/>
      <c r="E84" s="350"/>
      <c r="F84" s="350"/>
      <c r="G84" s="350"/>
      <c r="H84" s="350"/>
      <c r="I84" s="350"/>
      <c r="J84" s="370"/>
    </row>
    <row r="85" spans="1:10" ht="12.75" customHeight="1">
      <c r="A85" s="24"/>
      <c r="B85" s="350"/>
      <c r="C85" s="350"/>
      <c r="D85" s="350"/>
      <c r="E85" s="350"/>
      <c r="F85" s="350"/>
      <c r="G85" s="350"/>
      <c r="H85" s="350"/>
      <c r="I85" s="350"/>
      <c r="J85" s="350"/>
    </row>
    <row r="86" spans="1:10" ht="12.75" customHeight="1">
      <c r="A86" s="24"/>
      <c r="B86" s="350"/>
      <c r="C86" s="350"/>
      <c r="D86" s="350"/>
      <c r="E86" s="350"/>
      <c r="F86" s="350"/>
      <c r="G86" s="350"/>
      <c r="H86" s="350"/>
      <c r="I86" s="350"/>
      <c r="J86" s="350"/>
    </row>
    <row r="87" spans="1:10" ht="12.75" customHeight="1">
      <c r="A87" s="24"/>
      <c r="B87" s="374"/>
      <c r="C87" s="374"/>
      <c r="D87" s="374"/>
      <c r="E87" s="374"/>
      <c r="F87" s="374"/>
      <c r="G87" s="350"/>
      <c r="H87" s="350"/>
      <c r="I87" s="350"/>
      <c r="J87" s="350"/>
    </row>
    <row r="88" spans="1:10" ht="12.75" customHeight="1">
      <c r="A88" s="24"/>
      <c r="B88" s="350"/>
      <c r="C88" s="350"/>
      <c r="D88" s="350"/>
      <c r="E88" s="350"/>
      <c r="F88" s="350"/>
      <c r="G88" s="350"/>
      <c r="H88" s="350"/>
      <c r="I88" s="350"/>
      <c r="J88" s="350"/>
    </row>
    <row r="89" spans="1:10" ht="12.75" customHeight="1">
      <c r="A89" s="24"/>
      <c r="B89" s="350"/>
      <c r="C89" s="350"/>
      <c r="D89" s="350"/>
      <c r="E89" s="350"/>
      <c r="F89" s="350"/>
      <c r="G89" s="350"/>
      <c r="H89" s="350"/>
      <c r="I89" s="350"/>
      <c r="J89" s="350"/>
    </row>
    <row r="90" spans="1:10" ht="12.75" customHeight="1">
      <c r="A90" s="24"/>
      <c r="B90" s="350"/>
      <c r="C90" s="350"/>
      <c r="D90" s="350"/>
      <c r="E90" s="350"/>
      <c r="F90" s="350"/>
      <c r="G90" s="350"/>
      <c r="H90" s="350"/>
      <c r="I90" s="350"/>
      <c r="J90" s="350"/>
    </row>
    <row r="91" spans="1:10" ht="12.75" customHeight="1">
      <c r="A91" s="24"/>
      <c r="B91" s="350"/>
      <c r="C91" s="350"/>
      <c r="D91" s="350"/>
      <c r="E91" s="350"/>
      <c r="F91" s="350"/>
      <c r="G91" s="350"/>
      <c r="H91" s="350"/>
      <c r="I91" s="350"/>
      <c r="J91" s="350"/>
    </row>
    <row r="92" spans="1:10" ht="12.75" customHeight="1">
      <c r="A92" s="24"/>
      <c r="B92" s="369"/>
      <c r="C92" s="369"/>
      <c r="D92" s="369"/>
      <c r="E92" s="369"/>
      <c r="F92" s="369"/>
      <c r="G92" s="369"/>
      <c r="H92" s="369"/>
      <c r="I92" s="369"/>
      <c r="J92" s="369"/>
    </row>
    <row r="93" spans="1:10" ht="12.75" customHeight="1">
      <c r="A93" s="24"/>
      <c r="B93" s="24"/>
      <c r="C93" s="24"/>
      <c r="D93" s="25"/>
      <c r="E93" s="25"/>
      <c r="F93" s="25"/>
      <c r="G93" s="25"/>
      <c r="H93" s="26"/>
      <c r="I93" s="26"/>
      <c r="J93" s="26"/>
    </row>
    <row r="94" spans="1:10" ht="12.75" customHeight="1">
      <c r="A94" s="24"/>
      <c r="B94" s="351"/>
      <c r="C94" s="351"/>
      <c r="D94" s="351"/>
      <c r="E94" s="351"/>
      <c r="F94" s="351"/>
      <c r="G94" s="351"/>
      <c r="H94" s="351"/>
      <c r="I94" s="351"/>
      <c r="J94" s="351"/>
    </row>
    <row r="95" spans="1:10" ht="12.75" customHeight="1">
      <c r="A95" s="24"/>
      <c r="B95" s="352"/>
      <c r="C95" s="352"/>
      <c r="D95" s="352"/>
      <c r="E95" s="352"/>
      <c r="F95" s="352"/>
      <c r="G95" s="354"/>
      <c r="H95" s="354"/>
      <c r="I95" s="354"/>
      <c r="J95" s="354"/>
    </row>
    <row r="96" spans="1:10" ht="12.75" customHeight="1">
      <c r="A96" s="24"/>
      <c r="B96" s="353"/>
      <c r="C96" s="351"/>
      <c r="D96" s="351"/>
      <c r="E96" s="351"/>
      <c r="F96" s="351"/>
      <c r="G96" s="352"/>
      <c r="H96" s="352"/>
      <c r="I96" s="352"/>
      <c r="J96" s="352"/>
    </row>
    <row r="97" spans="1:10" ht="12.7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</row>
    <row r="98" spans="1:10" ht="12.75" customHeight="1">
      <c r="A98" s="372"/>
      <c r="B98" s="372"/>
      <c r="C98" s="372"/>
      <c r="D98" s="372"/>
      <c r="E98" s="372"/>
      <c r="F98" s="372"/>
      <c r="G98" s="372"/>
      <c r="H98" s="372"/>
      <c r="I98" s="372"/>
      <c r="J98" s="372"/>
    </row>
    <row r="99" spans="1:10" ht="12.75" customHeight="1">
      <c r="A99" s="145"/>
      <c r="B99" s="26"/>
      <c r="C99" s="26"/>
      <c r="D99" s="26"/>
      <c r="E99" s="26"/>
      <c r="F99" s="26"/>
      <c r="G99" s="26"/>
      <c r="H99" s="26"/>
      <c r="I99" s="26"/>
      <c r="J99" s="26"/>
    </row>
    <row r="100" spans="1:10" ht="12.75" customHeight="1">
      <c r="A100" s="24"/>
      <c r="B100" s="371"/>
      <c r="C100" s="371"/>
      <c r="D100" s="371"/>
      <c r="E100" s="371"/>
      <c r="F100" s="371"/>
      <c r="G100" s="354"/>
      <c r="H100" s="354"/>
      <c r="I100" s="354"/>
      <c r="J100" s="354"/>
    </row>
    <row r="101" spans="1:10" ht="12.75" customHeight="1">
      <c r="A101" s="24"/>
      <c r="B101" s="350"/>
      <c r="C101" s="350"/>
      <c r="D101" s="350"/>
      <c r="E101" s="350"/>
      <c r="F101" s="350"/>
      <c r="G101" s="350"/>
      <c r="H101" s="350"/>
      <c r="I101" s="350"/>
      <c r="J101" s="370"/>
    </row>
    <row r="102" spans="1:10" ht="12.75" customHeight="1">
      <c r="A102" s="24"/>
      <c r="B102" s="350"/>
      <c r="C102" s="350"/>
      <c r="D102" s="350"/>
      <c r="E102" s="350"/>
      <c r="F102" s="350"/>
      <c r="G102" s="350"/>
      <c r="H102" s="350"/>
      <c r="I102" s="350"/>
      <c r="J102" s="350"/>
    </row>
    <row r="103" spans="1:10" ht="12.75" customHeight="1">
      <c r="A103" s="24"/>
      <c r="B103" s="350"/>
      <c r="C103" s="350"/>
      <c r="D103" s="350"/>
      <c r="E103" s="350"/>
      <c r="F103" s="350"/>
      <c r="G103" s="350"/>
      <c r="H103" s="350"/>
      <c r="I103" s="350"/>
      <c r="J103" s="350"/>
    </row>
    <row r="104" spans="1:10" ht="12.75" customHeight="1">
      <c r="A104" s="24"/>
      <c r="B104" s="369"/>
      <c r="C104" s="369"/>
      <c r="D104" s="369"/>
      <c r="E104" s="369"/>
      <c r="F104" s="369"/>
      <c r="G104" s="373"/>
      <c r="H104" s="373"/>
      <c r="I104" s="373"/>
      <c r="J104" s="373"/>
    </row>
    <row r="105" spans="1:10" ht="12.75" customHeight="1">
      <c r="A105" s="145"/>
      <c r="B105" s="26"/>
      <c r="C105" s="26"/>
      <c r="D105" s="26"/>
      <c r="E105" s="26"/>
      <c r="F105" s="26"/>
      <c r="G105" s="26"/>
      <c r="H105" s="26"/>
      <c r="I105" s="26"/>
      <c r="J105" s="26"/>
    </row>
    <row r="106" spans="1:10" ht="12.75" customHeight="1">
      <c r="A106" s="145"/>
      <c r="B106" s="26"/>
      <c r="C106" s="26"/>
      <c r="D106" s="26"/>
      <c r="E106" s="26"/>
      <c r="F106" s="26"/>
      <c r="G106" s="26"/>
      <c r="H106" s="26"/>
      <c r="I106" s="26"/>
      <c r="J106" s="26"/>
    </row>
    <row r="107" spans="1:10" ht="12.75" customHeight="1">
      <c r="A107" s="372"/>
      <c r="B107" s="372"/>
      <c r="C107" s="372"/>
      <c r="D107" s="372"/>
      <c r="E107" s="372"/>
      <c r="F107" s="372"/>
      <c r="G107" s="372"/>
      <c r="H107" s="372"/>
      <c r="I107" s="372"/>
      <c r="J107" s="372"/>
    </row>
    <row r="108" spans="1:10" ht="12.75" customHeight="1">
      <c r="A108" s="24"/>
      <c r="B108" s="24"/>
      <c r="C108" s="24"/>
      <c r="D108" s="25"/>
      <c r="E108" s="25"/>
      <c r="F108" s="25"/>
      <c r="G108" s="25"/>
      <c r="H108" s="26"/>
      <c r="I108" s="26"/>
      <c r="J108" s="26"/>
    </row>
    <row r="109" spans="1:10" ht="12.75" customHeight="1">
      <c r="A109" s="24"/>
      <c r="B109" s="24"/>
      <c r="C109" s="24"/>
      <c r="D109" s="25"/>
      <c r="E109" s="25"/>
      <c r="F109" s="25"/>
      <c r="G109" s="25"/>
      <c r="H109" s="26"/>
      <c r="I109" s="26"/>
      <c r="J109" s="26"/>
    </row>
    <row r="110" spans="1:10" ht="12.75" customHeight="1">
      <c r="A110" s="24"/>
      <c r="B110" s="371"/>
      <c r="C110" s="371"/>
      <c r="D110" s="371"/>
      <c r="E110" s="371"/>
      <c r="F110" s="371"/>
      <c r="G110" s="354"/>
      <c r="H110" s="354"/>
      <c r="I110" s="354"/>
      <c r="J110" s="354"/>
    </row>
    <row r="111" spans="1:10" ht="12.75" customHeight="1">
      <c r="A111" s="24"/>
      <c r="B111" s="350"/>
      <c r="C111" s="350"/>
      <c r="D111" s="350"/>
      <c r="E111" s="350"/>
      <c r="F111" s="350"/>
      <c r="G111" s="350"/>
      <c r="H111" s="350"/>
      <c r="I111" s="350"/>
      <c r="J111" s="370"/>
    </row>
    <row r="112" spans="1:10" ht="12.75" customHeight="1">
      <c r="A112" s="24"/>
      <c r="B112" s="350"/>
      <c r="C112" s="350"/>
      <c r="D112" s="350"/>
      <c r="E112" s="350"/>
      <c r="F112" s="350"/>
      <c r="G112" s="350"/>
      <c r="H112" s="350"/>
      <c r="I112" s="350"/>
      <c r="J112" s="350"/>
    </row>
    <row r="113" spans="1:10" ht="12.75" customHeight="1">
      <c r="A113" s="24"/>
      <c r="B113" s="350"/>
      <c r="C113" s="350"/>
      <c r="D113" s="350"/>
      <c r="E113" s="350"/>
      <c r="F113" s="350"/>
      <c r="G113" s="350"/>
      <c r="H113" s="350"/>
      <c r="I113" s="350"/>
      <c r="J113" s="350"/>
    </row>
    <row r="114" spans="1:10" ht="12.75" customHeight="1">
      <c r="A114" s="24"/>
      <c r="B114" s="374"/>
      <c r="C114" s="374"/>
      <c r="D114" s="374"/>
      <c r="E114" s="374"/>
      <c r="F114" s="374"/>
      <c r="G114" s="350"/>
      <c r="H114" s="350"/>
      <c r="I114" s="350"/>
      <c r="J114" s="350"/>
    </row>
    <row r="115" spans="1:10" ht="12.75" customHeight="1">
      <c r="A115" s="24"/>
      <c r="B115" s="350"/>
      <c r="C115" s="350"/>
      <c r="D115" s="350"/>
      <c r="E115" s="350"/>
      <c r="F115" s="350"/>
      <c r="G115" s="350"/>
      <c r="H115" s="350"/>
      <c r="I115" s="350"/>
      <c r="J115" s="350"/>
    </row>
    <row r="116" spans="1:10" ht="12.75" customHeight="1">
      <c r="A116" s="24"/>
      <c r="B116" s="350"/>
      <c r="C116" s="350"/>
      <c r="D116" s="350"/>
      <c r="E116" s="350"/>
      <c r="F116" s="350"/>
      <c r="G116" s="350"/>
      <c r="H116" s="350"/>
      <c r="I116" s="350"/>
      <c r="J116" s="350"/>
    </row>
    <row r="117" spans="1:10" ht="12.75" customHeight="1">
      <c r="A117" s="24"/>
      <c r="B117" s="350"/>
      <c r="C117" s="350"/>
      <c r="D117" s="350"/>
      <c r="E117" s="350"/>
      <c r="F117" s="350"/>
      <c r="G117" s="350"/>
      <c r="H117" s="350"/>
      <c r="I117" s="350"/>
      <c r="J117" s="350"/>
    </row>
    <row r="118" spans="1:10" ht="12.75" customHeight="1">
      <c r="A118" s="24"/>
      <c r="B118" s="350"/>
      <c r="C118" s="350"/>
      <c r="D118" s="350"/>
      <c r="E118" s="350"/>
      <c r="F118" s="350"/>
      <c r="G118" s="350"/>
      <c r="H118" s="350"/>
      <c r="I118" s="350"/>
      <c r="J118" s="350"/>
    </row>
    <row r="119" spans="1:10" ht="12.75" customHeight="1">
      <c r="A119" s="24"/>
      <c r="B119" s="369"/>
      <c r="C119" s="369"/>
      <c r="D119" s="369"/>
      <c r="E119" s="369"/>
      <c r="F119" s="369"/>
      <c r="G119" s="369"/>
      <c r="H119" s="369"/>
      <c r="I119" s="369"/>
      <c r="J119" s="369"/>
    </row>
    <row r="120" spans="1:10" ht="12.75" customHeight="1">
      <c r="A120" s="24"/>
      <c r="B120" s="24"/>
      <c r="C120" s="24"/>
      <c r="D120" s="25"/>
      <c r="E120" s="25"/>
      <c r="F120" s="25"/>
      <c r="G120" s="25"/>
      <c r="H120" s="26"/>
      <c r="I120" s="26"/>
      <c r="J120" s="26"/>
    </row>
    <row r="121" spans="1:10" ht="12.75" customHeight="1">
      <c r="A121" s="372"/>
      <c r="B121" s="372"/>
      <c r="C121" s="372"/>
      <c r="D121" s="372"/>
      <c r="E121" s="372"/>
      <c r="F121" s="372"/>
      <c r="G121" s="372"/>
      <c r="H121" s="372"/>
      <c r="I121" s="372"/>
      <c r="J121" s="372"/>
    </row>
    <row r="122" spans="1:10" ht="12.75" customHeight="1">
      <c r="A122" s="24"/>
      <c r="B122" s="24"/>
      <c r="C122" s="24"/>
      <c r="D122" s="25"/>
      <c r="E122" s="25"/>
      <c r="F122" s="25"/>
      <c r="G122" s="25"/>
      <c r="H122" s="26"/>
      <c r="I122" s="26"/>
      <c r="J122" s="26"/>
    </row>
    <row r="123" spans="1:10" ht="12.75" customHeight="1">
      <c r="A123" s="24"/>
      <c r="B123" s="24"/>
      <c r="C123" s="24"/>
      <c r="D123" s="25"/>
      <c r="E123" s="25"/>
      <c r="F123" s="25"/>
      <c r="G123" s="25"/>
      <c r="H123" s="26"/>
      <c r="I123" s="26"/>
      <c r="J123" s="26"/>
    </row>
    <row r="124" spans="1:10" ht="12.75" customHeight="1">
      <c r="A124" s="24"/>
      <c r="B124" s="371"/>
      <c r="C124" s="371"/>
      <c r="D124" s="371"/>
      <c r="E124" s="371"/>
      <c r="F124" s="371"/>
      <c r="G124" s="354"/>
      <c r="H124" s="354"/>
      <c r="I124" s="354"/>
      <c r="J124" s="354"/>
    </row>
    <row r="125" spans="1:10" ht="12.75" customHeight="1">
      <c r="A125" s="24"/>
      <c r="B125" s="350"/>
      <c r="C125" s="350"/>
      <c r="D125" s="350"/>
      <c r="E125" s="350"/>
      <c r="F125" s="350"/>
      <c r="G125" s="350"/>
      <c r="H125" s="350"/>
      <c r="I125" s="350"/>
      <c r="J125" s="370"/>
    </row>
    <row r="126" spans="1:10" ht="12.75" customHeight="1">
      <c r="A126" s="24"/>
      <c r="B126" s="373"/>
      <c r="C126" s="373"/>
      <c r="D126" s="373"/>
      <c r="E126" s="373"/>
      <c r="F126" s="373"/>
      <c r="G126" s="373"/>
      <c r="H126" s="373"/>
      <c r="I126" s="373"/>
      <c r="J126" s="373"/>
    </row>
    <row r="127" spans="1:10" ht="12.75" customHeight="1">
      <c r="A127" s="24"/>
      <c r="B127" s="350"/>
      <c r="C127" s="350"/>
      <c r="D127" s="350"/>
      <c r="E127" s="350"/>
      <c r="F127" s="350"/>
      <c r="G127" s="350"/>
      <c r="H127" s="350"/>
      <c r="I127" s="350"/>
      <c r="J127" s="350"/>
    </row>
    <row r="128" spans="1:10" ht="12.75" customHeight="1">
      <c r="A128" s="24"/>
      <c r="B128" s="374"/>
      <c r="C128" s="374"/>
      <c r="D128" s="374"/>
      <c r="E128" s="374"/>
      <c r="F128" s="374"/>
      <c r="G128" s="350"/>
      <c r="H128" s="350"/>
      <c r="I128" s="350"/>
      <c r="J128" s="350"/>
    </row>
    <row r="129" spans="1:10" ht="12.75" customHeight="1">
      <c r="A129" s="24"/>
      <c r="B129" s="373"/>
      <c r="C129" s="373"/>
      <c r="D129" s="373"/>
      <c r="E129" s="373"/>
      <c r="F129" s="373"/>
      <c r="G129" s="373"/>
      <c r="H129" s="373"/>
      <c r="I129" s="373"/>
      <c r="J129" s="373"/>
    </row>
    <row r="130" spans="1:10" ht="12.75" customHeight="1">
      <c r="A130" s="24"/>
      <c r="B130" s="350"/>
      <c r="C130" s="350"/>
      <c r="D130" s="350"/>
      <c r="E130" s="350"/>
      <c r="F130" s="350"/>
      <c r="G130" s="350"/>
      <c r="H130" s="350"/>
      <c r="I130" s="350"/>
      <c r="J130" s="350"/>
    </row>
    <row r="131" spans="1:10" ht="12.75" customHeight="1">
      <c r="A131" s="24"/>
      <c r="B131" s="350"/>
      <c r="C131" s="350"/>
      <c r="D131" s="350"/>
      <c r="E131" s="350"/>
      <c r="F131" s="350"/>
      <c r="G131" s="350"/>
      <c r="H131" s="350"/>
      <c r="I131" s="350"/>
      <c r="J131" s="350"/>
    </row>
    <row r="132" spans="1:10" ht="12.75" customHeight="1">
      <c r="A132" s="24"/>
      <c r="B132" s="369"/>
      <c r="C132" s="369"/>
      <c r="D132" s="369"/>
      <c r="E132" s="369"/>
      <c r="F132" s="369"/>
      <c r="G132" s="369"/>
      <c r="H132" s="369"/>
      <c r="I132" s="369"/>
      <c r="J132" s="369"/>
    </row>
    <row r="133" spans="1:10" ht="12.75" customHeight="1">
      <c r="A133" s="145"/>
      <c r="B133" s="26"/>
      <c r="C133" s="26"/>
      <c r="D133" s="26"/>
      <c r="E133" s="26"/>
      <c r="F133" s="26"/>
      <c r="G133" s="26"/>
      <c r="H133" s="26"/>
      <c r="I133" s="26"/>
      <c r="J133" s="26"/>
    </row>
    <row r="134" spans="1:10" ht="12.75" customHeight="1">
      <c r="A134" s="145"/>
      <c r="B134" s="26"/>
      <c r="C134" s="26"/>
      <c r="D134" s="26"/>
      <c r="E134" s="26"/>
      <c r="F134" s="26"/>
      <c r="G134" s="26"/>
      <c r="H134" s="26"/>
      <c r="I134" s="26"/>
      <c r="J134" s="26"/>
    </row>
    <row r="135" spans="1:10" ht="12.75" customHeight="1">
      <c r="A135" s="372"/>
      <c r="B135" s="372"/>
      <c r="C135" s="372"/>
      <c r="D135" s="372"/>
      <c r="E135" s="372"/>
      <c r="F135" s="372"/>
      <c r="G135" s="372"/>
      <c r="H135" s="372"/>
      <c r="I135" s="372"/>
      <c r="J135" s="372"/>
    </row>
    <row r="136" spans="1:10" ht="12.75" customHeight="1">
      <c r="A136" s="24"/>
      <c r="B136" s="24"/>
      <c r="C136" s="24"/>
      <c r="D136" s="25"/>
      <c r="E136" s="25"/>
      <c r="F136" s="25"/>
      <c r="G136" s="25"/>
      <c r="H136" s="26"/>
      <c r="I136" s="26"/>
      <c r="J136" s="26"/>
    </row>
    <row r="137" spans="1:10" ht="12.75" customHeight="1">
      <c r="A137" s="24"/>
      <c r="B137" s="24"/>
      <c r="C137" s="24"/>
      <c r="D137" s="25"/>
      <c r="E137" s="25"/>
      <c r="F137" s="25"/>
      <c r="G137" s="25"/>
      <c r="H137" s="26"/>
      <c r="I137" s="26"/>
      <c r="J137" s="26"/>
    </row>
    <row r="138" spans="1:10" ht="12.75" customHeight="1">
      <c r="A138" s="24"/>
      <c r="B138" s="371"/>
      <c r="C138" s="371"/>
      <c r="D138" s="371"/>
      <c r="E138" s="371"/>
      <c r="F138" s="371"/>
      <c r="G138" s="354"/>
      <c r="H138" s="354"/>
      <c r="I138" s="354"/>
      <c r="J138" s="354"/>
    </row>
    <row r="139" spans="1:10" ht="12.75" customHeight="1">
      <c r="A139" s="24"/>
      <c r="B139" s="350"/>
      <c r="C139" s="350"/>
      <c r="D139" s="350"/>
      <c r="E139" s="350"/>
      <c r="F139" s="350"/>
      <c r="G139" s="350"/>
      <c r="H139" s="350"/>
      <c r="I139" s="350"/>
      <c r="J139" s="370"/>
    </row>
    <row r="140" spans="1:10" ht="12.75" customHeight="1">
      <c r="A140" s="24"/>
      <c r="B140" s="350"/>
      <c r="C140" s="350"/>
      <c r="D140" s="350"/>
      <c r="E140" s="350"/>
      <c r="F140" s="350"/>
      <c r="G140" s="350"/>
      <c r="H140" s="350"/>
      <c r="I140" s="350"/>
      <c r="J140" s="350"/>
    </row>
    <row r="141" spans="1:10" ht="12.75" customHeight="1">
      <c r="A141" s="24"/>
      <c r="B141" s="350"/>
      <c r="C141" s="350"/>
      <c r="D141" s="350"/>
      <c r="E141" s="350"/>
      <c r="F141" s="350"/>
      <c r="G141" s="350"/>
      <c r="H141" s="350"/>
      <c r="I141" s="350"/>
      <c r="J141" s="350"/>
    </row>
    <row r="142" spans="1:10" ht="12.75" customHeight="1">
      <c r="A142" s="24"/>
      <c r="B142" s="369"/>
      <c r="C142" s="369"/>
      <c r="D142" s="369"/>
      <c r="E142" s="369"/>
      <c r="F142" s="369"/>
      <c r="G142" s="369"/>
      <c r="H142" s="369"/>
      <c r="I142" s="369"/>
      <c r="J142" s="369"/>
    </row>
    <row r="143" spans="1:10" ht="12.75" customHeight="1">
      <c r="A143" s="145"/>
      <c r="B143" s="26"/>
      <c r="C143" s="26"/>
      <c r="D143" s="26"/>
      <c r="E143" s="26"/>
      <c r="F143" s="26"/>
      <c r="G143" s="26"/>
      <c r="H143" s="26"/>
      <c r="I143" s="26"/>
      <c r="J143" s="26"/>
    </row>
    <row r="144" spans="1:10" ht="12.75" customHeight="1">
      <c r="A144" s="145"/>
      <c r="B144" s="26"/>
      <c r="C144" s="26"/>
      <c r="D144" s="26"/>
      <c r="E144" s="26"/>
      <c r="F144" s="26"/>
      <c r="G144" s="26"/>
      <c r="H144" s="26"/>
      <c r="I144" s="26"/>
      <c r="J144" s="26"/>
    </row>
    <row r="145" spans="1:10" ht="12.75" customHeight="1">
      <c r="A145" s="145"/>
      <c r="B145" s="26"/>
      <c r="C145" s="26"/>
      <c r="D145" s="26"/>
      <c r="E145" s="26"/>
      <c r="F145" s="26"/>
      <c r="G145" s="26"/>
      <c r="H145" s="26"/>
      <c r="I145" s="26"/>
      <c r="J145" s="26"/>
    </row>
    <row r="146" spans="1:10" ht="12.75" customHeight="1">
      <c r="A146" s="145"/>
      <c r="B146" s="26"/>
      <c r="C146" s="26"/>
      <c r="D146" s="26"/>
      <c r="E146" s="26"/>
      <c r="F146" s="26"/>
      <c r="G146" s="26"/>
      <c r="H146" s="26"/>
      <c r="I146" s="26"/>
      <c r="J146" s="26"/>
    </row>
    <row r="147" spans="1:10" ht="12.75" customHeight="1">
      <c r="A147" s="145"/>
      <c r="B147" s="26"/>
      <c r="C147" s="26"/>
      <c r="D147" s="26"/>
      <c r="E147" s="26"/>
      <c r="F147" s="26"/>
      <c r="G147" s="26"/>
      <c r="H147" s="26"/>
      <c r="I147" s="26"/>
      <c r="J147" s="26"/>
    </row>
    <row r="148" spans="1:10" ht="12.75" customHeight="1">
      <c r="A148" s="145"/>
      <c r="B148" s="26"/>
      <c r="C148" s="26"/>
      <c r="D148" s="26"/>
      <c r="E148" s="26"/>
      <c r="F148" s="26"/>
      <c r="G148" s="26"/>
      <c r="H148" s="26"/>
      <c r="I148" s="26"/>
      <c r="J148" s="26"/>
    </row>
    <row r="149" spans="1:10" ht="12.75" customHeight="1">
      <c r="A149" s="145"/>
      <c r="B149" s="26"/>
      <c r="C149" s="26"/>
      <c r="D149" s="26"/>
      <c r="E149" s="26"/>
      <c r="F149" s="26"/>
      <c r="G149" s="26"/>
      <c r="H149" s="26"/>
      <c r="I149" s="26"/>
      <c r="J149" s="26"/>
    </row>
    <row r="150" spans="1:10" ht="12.75" customHeight="1">
      <c r="A150" s="145"/>
      <c r="B150" s="26"/>
      <c r="C150" s="26"/>
      <c r="D150" s="26"/>
      <c r="E150" s="26"/>
      <c r="F150" s="26"/>
      <c r="G150" s="26"/>
      <c r="H150" s="26"/>
      <c r="I150" s="26"/>
      <c r="J150" s="26"/>
    </row>
    <row r="151" spans="1:10" ht="12.75" customHeight="1">
      <c r="A151" s="145"/>
      <c r="B151" s="26"/>
      <c r="C151" s="26"/>
      <c r="D151" s="26"/>
      <c r="E151" s="26"/>
      <c r="F151" s="26"/>
      <c r="G151" s="26"/>
      <c r="H151" s="26"/>
      <c r="I151" s="26"/>
      <c r="J151" s="26"/>
    </row>
    <row r="152" spans="1:10" ht="12.75" customHeight="1">
      <c r="A152" s="145"/>
      <c r="B152" s="26"/>
      <c r="C152" s="26"/>
      <c r="D152" s="26"/>
      <c r="E152" s="26"/>
      <c r="F152" s="26"/>
      <c r="G152" s="26"/>
      <c r="H152" s="26"/>
      <c r="I152" s="26"/>
      <c r="J152" s="26"/>
    </row>
    <row r="153" spans="1:10" ht="12.75" customHeight="1">
      <c r="A153" s="145"/>
      <c r="B153" s="26"/>
      <c r="C153" s="26"/>
      <c r="D153" s="26"/>
      <c r="E153" s="26"/>
      <c r="F153" s="26"/>
      <c r="G153" s="26"/>
      <c r="H153" s="26"/>
      <c r="I153" s="26"/>
      <c r="J153" s="26"/>
    </row>
    <row r="154" spans="1:10" ht="12.75" customHeight="1">
      <c r="A154" s="145"/>
      <c r="B154" s="26"/>
      <c r="C154" s="26"/>
      <c r="D154" s="26"/>
      <c r="E154" s="26"/>
      <c r="F154" s="26"/>
      <c r="G154" s="26"/>
      <c r="H154" s="26"/>
      <c r="I154" s="26"/>
      <c r="J154" s="26"/>
    </row>
    <row r="155" spans="1:10" ht="12.75" customHeight="1">
      <c r="A155" s="145"/>
      <c r="B155" s="26"/>
      <c r="C155" s="26"/>
      <c r="D155" s="26"/>
      <c r="E155" s="26"/>
      <c r="F155" s="26"/>
      <c r="G155" s="26"/>
      <c r="H155" s="26"/>
      <c r="I155" s="26"/>
      <c r="J155" s="26"/>
    </row>
    <row r="156" spans="1:10" ht="12.75" customHeight="1">
      <c r="A156" s="145"/>
      <c r="B156" s="26"/>
      <c r="C156" s="26"/>
      <c r="D156" s="26"/>
      <c r="E156" s="26"/>
      <c r="F156" s="26"/>
      <c r="G156" s="26"/>
      <c r="H156" s="26"/>
      <c r="I156" s="26"/>
      <c r="J156" s="26"/>
    </row>
    <row r="157" spans="1:10" ht="12.75" customHeight="1">
      <c r="A157" s="145"/>
      <c r="B157" s="26"/>
      <c r="C157" s="26"/>
      <c r="D157" s="26"/>
      <c r="E157" s="26"/>
      <c r="F157" s="26"/>
      <c r="G157" s="26"/>
      <c r="H157" s="26"/>
      <c r="I157" s="26"/>
      <c r="J157" s="26"/>
    </row>
  </sheetData>
  <mergeCells count="265">
    <mergeCell ref="B142:F142"/>
    <mergeCell ref="G142:H142"/>
    <mergeCell ref="I142:J142"/>
    <mergeCell ref="B140:F140"/>
    <mergeCell ref="G140:H140"/>
    <mergeCell ref="I140:J140"/>
    <mergeCell ref="B141:F141"/>
    <mergeCell ref="G141:H141"/>
    <mergeCell ref="I141:J141"/>
    <mergeCell ref="B138:F138"/>
    <mergeCell ref="G138:H138"/>
    <mergeCell ref="I138:J138"/>
    <mergeCell ref="B139:J139"/>
    <mergeCell ref="B132:F132"/>
    <mergeCell ref="G132:H132"/>
    <mergeCell ref="I132:J132"/>
    <mergeCell ref="A135:J135"/>
    <mergeCell ref="B130:F130"/>
    <mergeCell ref="G130:H130"/>
    <mergeCell ref="I130:J130"/>
    <mergeCell ref="B131:F131"/>
    <mergeCell ref="G131:H131"/>
    <mergeCell ref="I131:J131"/>
    <mergeCell ref="B128:F128"/>
    <mergeCell ref="G128:H128"/>
    <mergeCell ref="I128:J128"/>
    <mergeCell ref="B129:F129"/>
    <mergeCell ref="G129:H129"/>
    <mergeCell ref="I129:J129"/>
    <mergeCell ref="B126:F126"/>
    <mergeCell ref="G126:H126"/>
    <mergeCell ref="I126:J126"/>
    <mergeCell ref="B127:F127"/>
    <mergeCell ref="G127:H127"/>
    <mergeCell ref="I127:J127"/>
    <mergeCell ref="B124:F124"/>
    <mergeCell ref="G124:H124"/>
    <mergeCell ref="I124:J124"/>
    <mergeCell ref="B125:J125"/>
    <mergeCell ref="B119:F119"/>
    <mergeCell ref="G119:H119"/>
    <mergeCell ref="I119:J119"/>
    <mergeCell ref="A121:J121"/>
    <mergeCell ref="B116:F116"/>
    <mergeCell ref="G116:H116"/>
    <mergeCell ref="I116:J116"/>
    <mergeCell ref="B117:F117"/>
    <mergeCell ref="G117:H117"/>
    <mergeCell ref="I117:J117"/>
    <mergeCell ref="B114:F114"/>
    <mergeCell ref="G114:H114"/>
    <mergeCell ref="I114:J114"/>
    <mergeCell ref="B115:F115"/>
    <mergeCell ref="G115:H115"/>
    <mergeCell ref="I115:J115"/>
    <mergeCell ref="B113:F113"/>
    <mergeCell ref="G113:H113"/>
    <mergeCell ref="I113:J113"/>
    <mergeCell ref="I91:J91"/>
    <mergeCell ref="B111:J111"/>
    <mergeCell ref="B112:F112"/>
    <mergeCell ref="G112:H112"/>
    <mergeCell ref="I112:J112"/>
    <mergeCell ref="G103:H103"/>
    <mergeCell ref="I103:J103"/>
    <mergeCell ref="A107:J107"/>
    <mergeCell ref="B110:F110"/>
    <mergeCell ref="G110:H110"/>
    <mergeCell ref="I110:J110"/>
    <mergeCell ref="B104:F104"/>
    <mergeCell ref="G104:H104"/>
    <mergeCell ref="I104:J104"/>
    <mergeCell ref="A80:J80"/>
    <mergeCell ref="I89:J89"/>
    <mergeCell ref="I90:J90"/>
    <mergeCell ref="I92:J92"/>
    <mergeCell ref="G85:H85"/>
    <mergeCell ref="I85:J85"/>
    <mergeCell ref="B87:F87"/>
    <mergeCell ref="G87:H87"/>
    <mergeCell ref="I87:J87"/>
    <mergeCell ref="G91:H91"/>
    <mergeCell ref="A77:H77"/>
    <mergeCell ref="I77:J77"/>
    <mergeCell ref="A78:H78"/>
    <mergeCell ref="I78:J78"/>
    <mergeCell ref="B88:F88"/>
    <mergeCell ref="B89:F89"/>
    <mergeCell ref="B90:F90"/>
    <mergeCell ref="A75:H75"/>
    <mergeCell ref="I75:J75"/>
    <mergeCell ref="A76:H76"/>
    <mergeCell ref="I76:J76"/>
    <mergeCell ref="A73:H73"/>
    <mergeCell ref="I73:J73"/>
    <mergeCell ref="A74:H74"/>
    <mergeCell ref="I74:J74"/>
    <mergeCell ref="A71:H71"/>
    <mergeCell ref="I71:J71"/>
    <mergeCell ref="A72:H72"/>
    <mergeCell ref="I72:J72"/>
    <mergeCell ref="A69:H69"/>
    <mergeCell ref="I69:J69"/>
    <mergeCell ref="A70:H70"/>
    <mergeCell ref="I70:J70"/>
    <mergeCell ref="A67:H67"/>
    <mergeCell ref="I67:J67"/>
    <mergeCell ref="A68:H68"/>
    <mergeCell ref="I68:J68"/>
    <mergeCell ref="A65:H65"/>
    <mergeCell ref="I65:J65"/>
    <mergeCell ref="A66:H66"/>
    <mergeCell ref="I66:J66"/>
    <mergeCell ref="A63:H63"/>
    <mergeCell ref="I63:J63"/>
    <mergeCell ref="A64:H64"/>
    <mergeCell ref="I64:J64"/>
    <mergeCell ref="A61:H61"/>
    <mergeCell ref="I61:J61"/>
    <mergeCell ref="A62:H62"/>
    <mergeCell ref="I62:J62"/>
    <mergeCell ref="I58:J58"/>
    <mergeCell ref="A59:H59"/>
    <mergeCell ref="I59:J59"/>
    <mergeCell ref="A60:H60"/>
    <mergeCell ref="I60:J60"/>
    <mergeCell ref="I54:J54"/>
    <mergeCell ref="A56:H56"/>
    <mergeCell ref="I56:J56"/>
    <mergeCell ref="A57:H57"/>
    <mergeCell ref="I57:J57"/>
    <mergeCell ref="A55:H55"/>
    <mergeCell ref="I55:J55"/>
    <mergeCell ref="A52:H52"/>
    <mergeCell ref="I52:J52"/>
    <mergeCell ref="A53:H53"/>
    <mergeCell ref="I53:J53"/>
    <mergeCell ref="A39:H39"/>
    <mergeCell ref="I39:J39"/>
    <mergeCell ref="A40:H40"/>
    <mergeCell ref="I51:J51"/>
    <mergeCell ref="I48:J48"/>
    <mergeCell ref="A43:H43"/>
    <mergeCell ref="I43:J43"/>
    <mergeCell ref="A44:H44"/>
    <mergeCell ref="I44:J44"/>
    <mergeCell ref="I40:J40"/>
    <mergeCell ref="B103:F103"/>
    <mergeCell ref="B91:F91"/>
    <mergeCell ref="A98:J98"/>
    <mergeCell ref="G83:H83"/>
    <mergeCell ref="B86:F86"/>
    <mergeCell ref="B83:F83"/>
    <mergeCell ref="G86:H86"/>
    <mergeCell ref="I83:J83"/>
    <mergeCell ref="B84:J84"/>
    <mergeCell ref="I86:J86"/>
    <mergeCell ref="B92:F92"/>
    <mergeCell ref="B101:J101"/>
    <mergeCell ref="B102:F102"/>
    <mergeCell ref="G102:H102"/>
    <mergeCell ref="I102:J102"/>
    <mergeCell ref="I100:J100"/>
    <mergeCell ref="B100:F100"/>
    <mergeCell ref="G100:H100"/>
    <mergeCell ref="I96:J96"/>
    <mergeCell ref="I88:J88"/>
    <mergeCell ref="I45:J45"/>
    <mergeCell ref="A46:H46"/>
    <mergeCell ref="I46:J46"/>
    <mergeCell ref="A47:H47"/>
    <mergeCell ref="I47:J47"/>
    <mergeCell ref="G88:H88"/>
    <mergeCell ref="I49:J49"/>
    <mergeCell ref="A50:H50"/>
    <mergeCell ref="I50:J50"/>
    <mergeCell ref="G89:H89"/>
    <mergeCell ref="G90:H90"/>
    <mergeCell ref="A45:H45"/>
    <mergeCell ref="G92:H92"/>
    <mergeCell ref="A48:H48"/>
    <mergeCell ref="B85:F85"/>
    <mergeCell ref="A49:H49"/>
    <mergeCell ref="A51:H51"/>
    <mergeCell ref="A54:H54"/>
    <mergeCell ref="A58:H58"/>
    <mergeCell ref="A41:H41"/>
    <mergeCell ref="I41:J41"/>
    <mergeCell ref="A42:H42"/>
    <mergeCell ref="I42:J42"/>
    <mergeCell ref="A37:H37"/>
    <mergeCell ref="I37:J37"/>
    <mergeCell ref="A38:H38"/>
    <mergeCell ref="I38:J38"/>
    <mergeCell ref="A28:J28"/>
    <mergeCell ref="A35:H35"/>
    <mergeCell ref="I35:J35"/>
    <mergeCell ref="A36:H36"/>
    <mergeCell ref="I36:J36"/>
    <mergeCell ref="A34:H34"/>
    <mergeCell ref="I34:J34"/>
    <mergeCell ref="I33:J33"/>
    <mergeCell ref="A31:J31"/>
    <mergeCell ref="A33:H33"/>
    <mergeCell ref="A26:J26"/>
    <mergeCell ref="A20:C20"/>
    <mergeCell ref="A21:C21"/>
    <mergeCell ref="D20:E20"/>
    <mergeCell ref="D21:E21"/>
    <mergeCell ref="D22:E22"/>
    <mergeCell ref="F22:G22"/>
    <mergeCell ref="A22:C22"/>
    <mergeCell ref="F20:G20"/>
    <mergeCell ref="F21:G21"/>
    <mergeCell ref="A4:J4"/>
    <mergeCell ref="A6:C7"/>
    <mergeCell ref="D6:E7"/>
    <mergeCell ref="F6:I6"/>
    <mergeCell ref="F7:G7"/>
    <mergeCell ref="F14:G14"/>
    <mergeCell ref="A15:C15"/>
    <mergeCell ref="D15:E15"/>
    <mergeCell ref="F15:G15"/>
    <mergeCell ref="A12:C12"/>
    <mergeCell ref="A10:C10"/>
    <mergeCell ref="D10:E10"/>
    <mergeCell ref="A14:C14"/>
    <mergeCell ref="D14:E14"/>
    <mergeCell ref="D12:E12"/>
    <mergeCell ref="F10:G10"/>
    <mergeCell ref="A11:C11"/>
    <mergeCell ref="D11:E11"/>
    <mergeCell ref="F11:G11"/>
    <mergeCell ref="F12:G12"/>
    <mergeCell ref="A19:C19"/>
    <mergeCell ref="D19:E19"/>
    <mergeCell ref="F19:G19"/>
    <mergeCell ref="A13:C13"/>
    <mergeCell ref="D13:E13"/>
    <mergeCell ref="F13:G13"/>
    <mergeCell ref="A16:C16"/>
    <mergeCell ref="D16:E16"/>
    <mergeCell ref="A18:C18"/>
    <mergeCell ref="A8:C8"/>
    <mergeCell ref="D8:E8"/>
    <mergeCell ref="F8:G8"/>
    <mergeCell ref="A9:C9"/>
    <mergeCell ref="D9:E9"/>
    <mergeCell ref="F9:G9"/>
    <mergeCell ref="B118:F118"/>
    <mergeCell ref="G118:H118"/>
    <mergeCell ref="I118:J118"/>
    <mergeCell ref="B82:F82"/>
    <mergeCell ref="B94:J94"/>
    <mergeCell ref="B95:F95"/>
    <mergeCell ref="B96:F96"/>
    <mergeCell ref="G95:H95"/>
    <mergeCell ref="I95:J95"/>
    <mergeCell ref="G96:H96"/>
    <mergeCell ref="D18:E18"/>
    <mergeCell ref="F18:G18"/>
    <mergeCell ref="F16:G16"/>
    <mergeCell ref="A17:C17"/>
    <mergeCell ref="D17:E17"/>
    <mergeCell ref="F17:G17"/>
  </mergeCells>
  <printOptions/>
  <pageMargins left="0.393700787401574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&amp;R&amp;P</oddFooter>
  </headerFooter>
  <rowBreaks count="3" manualBreakCount="3">
    <brk id="63" max="9" man="1"/>
    <brk id="97" max="9" man="1"/>
    <brk id="133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4:J86"/>
  <sheetViews>
    <sheetView zoomScaleSheetLayoutView="100" workbookViewId="0" topLeftCell="A1">
      <selection activeCell="A16" sqref="A1:J16"/>
    </sheetView>
  </sheetViews>
  <sheetFormatPr defaultColWidth="9.00390625" defaultRowHeight="12.75"/>
  <cols>
    <col min="14" max="14" width="10.50390625" style="0" bestFit="1" customWidth="1"/>
  </cols>
  <sheetData>
    <row r="4" ht="18.75">
      <c r="A4" s="11" t="s">
        <v>329</v>
      </c>
    </row>
    <row r="5" spans="1:10" ht="35.25" customHeight="1">
      <c r="A5" s="162" t="s">
        <v>304</v>
      </c>
      <c r="B5" s="162"/>
      <c r="C5" s="162"/>
      <c r="D5" s="162"/>
      <c r="E5" s="162"/>
      <c r="F5" s="162"/>
      <c r="G5" s="162"/>
      <c r="H5" s="162"/>
      <c r="I5" s="162"/>
      <c r="J5" s="162"/>
    </row>
    <row r="6" ht="30.75" customHeight="1" thickBot="1"/>
    <row r="7" spans="1:10" s="8" customFormat="1" ht="15" customHeight="1">
      <c r="A7" s="24"/>
      <c r="B7" s="386" t="s">
        <v>321</v>
      </c>
      <c r="C7" s="387"/>
      <c r="D7" s="387"/>
      <c r="E7" s="387"/>
      <c r="F7" s="387"/>
      <c r="G7" s="227" t="s">
        <v>223</v>
      </c>
      <c r="H7" s="227"/>
      <c r="I7" s="382"/>
      <c r="J7" s="383"/>
    </row>
    <row r="8" spans="2:10" ht="12.75">
      <c r="B8" s="388"/>
      <c r="C8" s="389"/>
      <c r="D8" s="389"/>
      <c r="E8" s="389"/>
      <c r="F8" s="389"/>
      <c r="G8" s="384" t="s">
        <v>55</v>
      </c>
      <c r="H8" s="384"/>
      <c r="I8" s="384" t="s">
        <v>56</v>
      </c>
      <c r="J8" s="385"/>
    </row>
    <row r="9" spans="1:10" s="8" customFormat="1" ht="24" customHeight="1">
      <c r="A9" s="24"/>
      <c r="B9" s="388"/>
      <c r="C9" s="389"/>
      <c r="D9" s="389"/>
      <c r="E9" s="389"/>
      <c r="F9" s="389"/>
      <c r="G9" s="27" t="s">
        <v>224</v>
      </c>
      <c r="H9" s="27" t="s">
        <v>311</v>
      </c>
      <c r="I9" s="27" t="s">
        <v>224</v>
      </c>
      <c r="J9" s="28" t="s">
        <v>225</v>
      </c>
    </row>
    <row r="10" spans="1:10" s="8" customFormat="1" ht="27.75" customHeight="1">
      <c r="A10" s="24"/>
      <c r="B10" s="376" t="s">
        <v>305</v>
      </c>
      <c r="C10" s="363"/>
      <c r="D10" s="363"/>
      <c r="E10" s="363"/>
      <c r="F10" s="363"/>
      <c r="G10" s="117"/>
      <c r="H10" s="117"/>
      <c r="I10" s="117"/>
      <c r="J10" s="118"/>
    </row>
    <row r="11" spans="1:10" s="8" customFormat="1" ht="28.5" customHeight="1">
      <c r="A11" s="24"/>
      <c r="B11" s="376" t="s">
        <v>306</v>
      </c>
      <c r="C11" s="363"/>
      <c r="D11" s="363"/>
      <c r="E11" s="363"/>
      <c r="F11" s="363"/>
      <c r="G11" s="117"/>
      <c r="H11" s="117"/>
      <c r="I11" s="117"/>
      <c r="J11" s="118"/>
    </row>
    <row r="12" spans="1:10" s="8" customFormat="1" ht="29.25" customHeight="1">
      <c r="A12" s="24"/>
      <c r="B12" s="380" t="s">
        <v>307</v>
      </c>
      <c r="C12" s="381"/>
      <c r="D12" s="381"/>
      <c r="E12" s="381"/>
      <c r="F12" s="381"/>
      <c r="G12" s="117"/>
      <c r="H12" s="117"/>
      <c r="I12" s="117"/>
      <c r="J12" s="118"/>
    </row>
    <row r="13" spans="1:10" s="8" customFormat="1" ht="27.75" customHeight="1">
      <c r="A13" s="24"/>
      <c r="B13" s="376" t="s">
        <v>308</v>
      </c>
      <c r="C13" s="363"/>
      <c r="D13" s="363"/>
      <c r="E13" s="363"/>
      <c r="F13" s="363"/>
      <c r="G13" s="117"/>
      <c r="H13" s="117"/>
      <c r="I13" s="117"/>
      <c r="J13" s="118"/>
    </row>
    <row r="14" spans="1:10" s="8" customFormat="1" ht="28.5" customHeight="1" thickBot="1">
      <c r="A14" s="24"/>
      <c r="B14" s="377" t="s">
        <v>309</v>
      </c>
      <c r="C14" s="378"/>
      <c r="D14" s="378"/>
      <c r="E14" s="378"/>
      <c r="F14" s="379"/>
      <c r="G14" s="119">
        <v>0</v>
      </c>
      <c r="H14" s="119">
        <v>0</v>
      </c>
      <c r="I14" s="119">
        <v>0</v>
      </c>
      <c r="J14" s="120">
        <v>0</v>
      </c>
    </row>
    <row r="16" spans="1:10" ht="36.75" customHeight="1">
      <c r="A16" s="372"/>
      <c r="B16" s="372"/>
      <c r="C16" s="372"/>
      <c r="D16" s="372"/>
      <c r="E16" s="372"/>
      <c r="F16" s="372"/>
      <c r="G16" s="372"/>
      <c r="H16" s="372"/>
      <c r="I16" s="372"/>
      <c r="J16" s="372"/>
    </row>
    <row r="17" spans="1:10" ht="12.75">
      <c r="A17" s="116"/>
      <c r="B17" s="116"/>
      <c r="C17" s="116"/>
      <c r="D17" s="116"/>
      <c r="E17" s="116"/>
      <c r="F17" s="116"/>
      <c r="G17" s="116"/>
      <c r="H17" s="116"/>
      <c r="I17" s="116"/>
      <c r="J17" s="116"/>
    </row>
    <row r="18" spans="1:10" s="8" customFormat="1" ht="46.5" customHeight="1">
      <c r="A18" s="24"/>
      <c r="B18" s="371"/>
      <c r="C18" s="371"/>
      <c r="D18" s="371"/>
      <c r="E18" s="371"/>
      <c r="F18" s="371"/>
      <c r="G18" s="354"/>
      <c r="H18" s="354"/>
      <c r="I18" s="354"/>
      <c r="J18" s="354"/>
    </row>
    <row r="19" spans="1:10" s="8" customFormat="1" ht="14.25" customHeight="1">
      <c r="A19" s="24"/>
      <c r="B19" s="350"/>
      <c r="C19" s="350"/>
      <c r="D19" s="350"/>
      <c r="E19" s="350"/>
      <c r="F19" s="350"/>
      <c r="G19" s="350"/>
      <c r="H19" s="350"/>
      <c r="I19" s="350"/>
      <c r="J19" s="370"/>
    </row>
    <row r="20" spans="1:10" s="8" customFormat="1" ht="14.25" customHeight="1">
      <c r="A20" s="24"/>
      <c r="B20" s="350"/>
      <c r="C20" s="350"/>
      <c r="D20" s="350"/>
      <c r="E20" s="350"/>
      <c r="F20" s="350"/>
      <c r="G20" s="350"/>
      <c r="H20" s="350"/>
      <c r="I20" s="350"/>
      <c r="J20" s="350"/>
    </row>
    <row r="21" spans="1:10" s="8" customFormat="1" ht="14.25" customHeight="1">
      <c r="A21" s="24"/>
      <c r="B21" s="350"/>
      <c r="C21" s="350"/>
      <c r="D21" s="350"/>
      <c r="E21" s="350"/>
      <c r="F21" s="350"/>
      <c r="G21" s="350"/>
      <c r="H21" s="350"/>
      <c r="I21" s="350"/>
      <c r="J21" s="350"/>
    </row>
    <row r="22" spans="1:10" s="8" customFormat="1" ht="14.25" customHeight="1">
      <c r="A22" s="24"/>
      <c r="B22" s="374"/>
      <c r="C22" s="374"/>
      <c r="D22" s="374"/>
      <c r="E22" s="374"/>
      <c r="F22" s="374"/>
      <c r="G22" s="350"/>
      <c r="H22" s="350"/>
      <c r="I22" s="350"/>
      <c r="J22" s="350"/>
    </row>
    <row r="23" spans="1:10" s="8" customFormat="1" ht="14.25" customHeight="1">
      <c r="A23" s="24"/>
      <c r="B23" s="350"/>
      <c r="C23" s="350"/>
      <c r="D23" s="350"/>
      <c r="E23" s="350"/>
      <c r="F23" s="350"/>
      <c r="G23" s="350"/>
      <c r="H23" s="350"/>
      <c r="I23" s="350"/>
      <c r="J23" s="350"/>
    </row>
    <row r="24" spans="1:10" ht="12.75">
      <c r="A24" s="116"/>
      <c r="B24" s="116"/>
      <c r="C24" s="116"/>
      <c r="D24" s="116"/>
      <c r="E24" s="116"/>
      <c r="F24" s="116"/>
      <c r="G24" s="116"/>
      <c r="H24" s="116"/>
      <c r="I24" s="116"/>
      <c r="J24" s="116"/>
    </row>
    <row r="25" spans="1:10" ht="63.75" customHeight="1">
      <c r="A25" s="372"/>
      <c r="B25" s="372"/>
      <c r="C25" s="372"/>
      <c r="D25" s="372"/>
      <c r="E25" s="372"/>
      <c r="F25" s="372"/>
      <c r="G25" s="372"/>
      <c r="H25" s="372"/>
      <c r="I25" s="372"/>
      <c r="J25" s="372"/>
    </row>
    <row r="26" spans="1:10" ht="12.75">
      <c r="A26" s="116"/>
      <c r="B26" s="116"/>
      <c r="C26" s="116"/>
      <c r="D26" s="116"/>
      <c r="E26" s="116"/>
      <c r="F26" s="116"/>
      <c r="G26" s="116"/>
      <c r="H26" s="116"/>
      <c r="I26" s="116"/>
      <c r="J26" s="116"/>
    </row>
    <row r="27" spans="1:10" s="8" customFormat="1" ht="42.75" customHeight="1">
      <c r="A27" s="24"/>
      <c r="B27" s="371"/>
      <c r="C27" s="371"/>
      <c r="D27" s="371"/>
      <c r="E27" s="371"/>
      <c r="F27" s="371"/>
      <c r="G27" s="354"/>
      <c r="H27" s="354"/>
      <c r="I27" s="354"/>
      <c r="J27" s="354"/>
    </row>
    <row r="28" spans="1:10" s="8" customFormat="1" ht="14.25" customHeight="1">
      <c r="A28" s="24"/>
      <c r="B28" s="350"/>
      <c r="C28" s="350"/>
      <c r="D28" s="350"/>
      <c r="E28" s="350"/>
      <c r="F28" s="350"/>
      <c r="G28" s="350"/>
      <c r="H28" s="350"/>
      <c r="I28" s="350"/>
      <c r="J28" s="370"/>
    </row>
    <row r="29" spans="1:10" s="8" customFormat="1" ht="14.25" customHeight="1">
      <c r="A29" s="24"/>
      <c r="B29" s="373"/>
      <c r="C29" s="373"/>
      <c r="D29" s="373"/>
      <c r="E29" s="373"/>
      <c r="F29" s="373"/>
      <c r="G29" s="350"/>
      <c r="H29" s="350"/>
      <c r="I29" s="350"/>
      <c r="J29" s="350"/>
    </row>
    <row r="30" spans="1:10" s="8" customFormat="1" ht="14.25" customHeight="1">
      <c r="A30" s="24"/>
      <c r="B30" s="350"/>
      <c r="C30" s="350"/>
      <c r="D30" s="350"/>
      <c r="E30" s="350"/>
      <c r="F30" s="350"/>
      <c r="G30" s="350"/>
      <c r="H30" s="350"/>
      <c r="I30" s="350"/>
      <c r="J30" s="350"/>
    </row>
    <row r="31" spans="1:10" s="8" customFormat="1" ht="14.25" customHeight="1">
      <c r="A31" s="24"/>
      <c r="B31" s="374"/>
      <c r="C31" s="374"/>
      <c r="D31" s="374"/>
      <c r="E31" s="374"/>
      <c r="F31" s="374"/>
      <c r="G31" s="350"/>
      <c r="H31" s="350"/>
      <c r="I31" s="350"/>
      <c r="J31" s="350"/>
    </row>
    <row r="32" spans="1:10" s="8" customFormat="1" ht="14.25" customHeight="1">
      <c r="A32" s="24"/>
      <c r="B32" s="373"/>
      <c r="C32" s="373"/>
      <c r="D32" s="373"/>
      <c r="E32" s="373"/>
      <c r="F32" s="373"/>
      <c r="G32" s="350"/>
      <c r="H32" s="350"/>
      <c r="I32" s="350"/>
      <c r="J32" s="350"/>
    </row>
    <row r="33" spans="1:10" s="8" customFormat="1" ht="14.25" customHeight="1">
      <c r="A33" s="24"/>
      <c r="B33" s="350"/>
      <c r="C33" s="350"/>
      <c r="D33" s="350"/>
      <c r="E33" s="350"/>
      <c r="F33" s="350"/>
      <c r="G33" s="350"/>
      <c r="H33" s="350"/>
      <c r="I33" s="350"/>
      <c r="J33" s="350"/>
    </row>
    <row r="34" spans="1:10" s="8" customFormat="1" ht="14.25" customHeight="1">
      <c r="A34" s="24"/>
      <c r="B34" s="374"/>
      <c r="C34" s="374"/>
      <c r="D34" s="374"/>
      <c r="E34" s="374"/>
      <c r="F34" s="374"/>
      <c r="G34" s="369"/>
      <c r="H34" s="369"/>
      <c r="I34" s="369"/>
      <c r="J34" s="369"/>
    </row>
    <row r="35" spans="1:10" ht="12.75">
      <c r="A35" s="116"/>
      <c r="B35" s="116"/>
      <c r="C35" s="116"/>
      <c r="D35" s="116"/>
      <c r="E35" s="116"/>
      <c r="F35" s="116"/>
      <c r="G35" s="116"/>
      <c r="H35" s="116"/>
      <c r="I35" s="116"/>
      <c r="J35" s="116"/>
    </row>
    <row r="36" spans="1:10" ht="12.75">
      <c r="A36" s="375"/>
      <c r="B36" s="375"/>
      <c r="C36" s="375"/>
      <c r="D36" s="375"/>
      <c r="E36" s="375"/>
      <c r="F36" s="375"/>
      <c r="G36" s="375"/>
      <c r="H36" s="375"/>
      <c r="I36" s="375"/>
      <c r="J36" s="375"/>
    </row>
    <row r="37" spans="1:10" ht="12.75">
      <c r="A37" s="116"/>
      <c r="B37" s="116"/>
      <c r="C37" s="116"/>
      <c r="D37" s="116"/>
      <c r="E37" s="116"/>
      <c r="F37" s="116"/>
      <c r="G37" s="116"/>
      <c r="H37" s="116"/>
      <c r="I37" s="116"/>
      <c r="J37" s="116"/>
    </row>
    <row r="38" spans="1:10" ht="12.75">
      <c r="A38" s="116"/>
      <c r="B38" s="116"/>
      <c r="C38" s="116"/>
      <c r="D38" s="116"/>
      <c r="E38" s="116"/>
      <c r="F38" s="116"/>
      <c r="G38" s="116"/>
      <c r="H38" s="116"/>
      <c r="I38" s="116"/>
      <c r="J38" s="116"/>
    </row>
    <row r="39" spans="1:10" ht="12.75">
      <c r="A39" s="116"/>
      <c r="B39" s="116"/>
      <c r="C39" s="116"/>
      <c r="D39" s="116"/>
      <c r="E39" s="116"/>
      <c r="F39" s="116"/>
      <c r="G39" s="116"/>
      <c r="H39" s="116"/>
      <c r="I39" s="116"/>
      <c r="J39" s="116"/>
    </row>
    <row r="40" spans="1:10" ht="12.75">
      <c r="A40" s="116"/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10" ht="12.75">
      <c r="A41" s="116"/>
      <c r="B41" s="116"/>
      <c r="C41" s="116"/>
      <c r="D41" s="116"/>
      <c r="E41" s="116"/>
      <c r="F41" s="116"/>
      <c r="G41" s="116"/>
      <c r="H41" s="116"/>
      <c r="I41" s="116"/>
      <c r="J41" s="116"/>
    </row>
    <row r="42" spans="1:10" ht="12.75">
      <c r="A42" s="116"/>
      <c r="B42" s="116"/>
      <c r="C42" s="116"/>
      <c r="D42" s="116"/>
      <c r="E42" s="116"/>
      <c r="F42" s="116"/>
      <c r="G42" s="116"/>
      <c r="H42" s="116"/>
      <c r="I42" s="116"/>
      <c r="J42" s="116"/>
    </row>
    <row r="43" spans="1:10" ht="12.75">
      <c r="A43" s="116"/>
      <c r="B43" s="116"/>
      <c r="C43" s="116"/>
      <c r="D43" s="116"/>
      <c r="E43" s="116"/>
      <c r="F43" s="116"/>
      <c r="G43" s="116"/>
      <c r="H43" s="116"/>
      <c r="I43" s="116"/>
      <c r="J43" s="116"/>
    </row>
    <row r="44" spans="1:10" ht="12.75">
      <c r="A44" s="116"/>
      <c r="B44" s="116"/>
      <c r="C44" s="116"/>
      <c r="D44" s="116"/>
      <c r="E44" s="116"/>
      <c r="F44" s="116"/>
      <c r="G44" s="116"/>
      <c r="H44" s="116"/>
      <c r="I44" s="116"/>
      <c r="J44" s="116"/>
    </row>
    <row r="45" spans="1:10" ht="12.75">
      <c r="A45" s="116"/>
      <c r="B45" s="116"/>
      <c r="C45" s="116"/>
      <c r="D45" s="116"/>
      <c r="E45" s="116"/>
      <c r="F45" s="116"/>
      <c r="G45" s="116"/>
      <c r="H45" s="116"/>
      <c r="I45" s="116"/>
      <c r="J45" s="116"/>
    </row>
    <row r="46" spans="1:10" ht="12.75">
      <c r="A46" s="116"/>
      <c r="B46" s="116"/>
      <c r="C46" s="116"/>
      <c r="D46" s="116"/>
      <c r="E46" s="116"/>
      <c r="F46" s="116"/>
      <c r="G46" s="116"/>
      <c r="H46" s="116"/>
      <c r="I46" s="116"/>
      <c r="J46" s="116"/>
    </row>
    <row r="47" spans="1:10" ht="12.75">
      <c r="A47" s="116"/>
      <c r="B47" s="116"/>
      <c r="C47" s="116"/>
      <c r="D47" s="116"/>
      <c r="E47" s="116"/>
      <c r="F47" s="116"/>
      <c r="G47" s="116"/>
      <c r="H47" s="116"/>
      <c r="I47" s="116"/>
      <c r="J47" s="116"/>
    </row>
    <row r="48" spans="1:10" ht="12.75">
      <c r="A48" s="116"/>
      <c r="B48" s="116"/>
      <c r="C48" s="116"/>
      <c r="D48" s="116"/>
      <c r="E48" s="116"/>
      <c r="F48" s="116"/>
      <c r="G48" s="116"/>
      <c r="H48" s="116"/>
      <c r="I48" s="116"/>
      <c r="J48" s="116"/>
    </row>
    <row r="49" spans="1:10" ht="12.75">
      <c r="A49" s="116"/>
      <c r="B49" s="116"/>
      <c r="C49" s="116"/>
      <c r="D49" s="116"/>
      <c r="E49" s="116"/>
      <c r="F49" s="116"/>
      <c r="G49" s="116"/>
      <c r="H49" s="116"/>
      <c r="I49" s="116"/>
      <c r="J49" s="116"/>
    </row>
    <row r="50" spans="1:10" ht="12.75">
      <c r="A50" s="116"/>
      <c r="B50" s="116"/>
      <c r="C50" s="116"/>
      <c r="D50" s="116"/>
      <c r="E50" s="116"/>
      <c r="F50" s="116"/>
      <c r="G50" s="116"/>
      <c r="H50" s="116"/>
      <c r="I50" s="116"/>
      <c r="J50" s="116"/>
    </row>
    <row r="51" spans="1:10" ht="12.75">
      <c r="A51" s="116"/>
      <c r="B51" s="116"/>
      <c r="C51" s="116"/>
      <c r="D51" s="116"/>
      <c r="E51" s="116"/>
      <c r="F51" s="116"/>
      <c r="G51" s="116"/>
      <c r="H51" s="116"/>
      <c r="I51" s="116"/>
      <c r="J51" s="116"/>
    </row>
    <row r="52" spans="1:10" ht="12.75">
      <c r="A52" s="116"/>
      <c r="B52" s="116"/>
      <c r="C52" s="116"/>
      <c r="D52" s="116"/>
      <c r="E52" s="116"/>
      <c r="F52" s="116"/>
      <c r="G52" s="116"/>
      <c r="H52" s="116"/>
      <c r="I52" s="116"/>
      <c r="J52" s="116"/>
    </row>
    <row r="53" spans="1:10" ht="12.75">
      <c r="A53" s="116"/>
      <c r="B53" s="116"/>
      <c r="C53" s="116"/>
      <c r="D53" s="116"/>
      <c r="E53" s="116"/>
      <c r="F53" s="116"/>
      <c r="G53" s="116"/>
      <c r="H53" s="116"/>
      <c r="I53" s="116"/>
      <c r="J53" s="116"/>
    </row>
    <row r="54" spans="1:10" ht="12.75">
      <c r="A54" s="116"/>
      <c r="B54" s="116"/>
      <c r="C54" s="116"/>
      <c r="D54" s="116"/>
      <c r="E54" s="116"/>
      <c r="F54" s="116"/>
      <c r="G54" s="116"/>
      <c r="H54" s="116"/>
      <c r="I54" s="116"/>
      <c r="J54" s="116"/>
    </row>
    <row r="55" spans="1:10" ht="12.75">
      <c r="A55" s="116"/>
      <c r="B55" s="116"/>
      <c r="C55" s="116"/>
      <c r="D55" s="116"/>
      <c r="E55" s="116"/>
      <c r="F55" s="116"/>
      <c r="G55" s="116"/>
      <c r="H55" s="116"/>
      <c r="I55" s="116"/>
      <c r="J55" s="116"/>
    </row>
    <row r="56" spans="1:10" ht="12.75">
      <c r="A56" s="116"/>
      <c r="B56" s="116"/>
      <c r="C56" s="116"/>
      <c r="D56" s="116"/>
      <c r="E56" s="116"/>
      <c r="F56" s="116"/>
      <c r="G56" s="116"/>
      <c r="H56" s="116"/>
      <c r="I56" s="116"/>
      <c r="J56" s="116"/>
    </row>
    <row r="57" spans="1:10" ht="12.75">
      <c r="A57" s="116"/>
      <c r="B57" s="116"/>
      <c r="C57" s="116"/>
      <c r="D57" s="116"/>
      <c r="E57" s="116"/>
      <c r="F57" s="116"/>
      <c r="G57" s="116"/>
      <c r="H57" s="116"/>
      <c r="I57" s="116"/>
      <c r="J57" s="116"/>
    </row>
    <row r="58" spans="1:10" ht="12.75">
      <c r="A58" s="116"/>
      <c r="B58" s="116"/>
      <c r="C58" s="116"/>
      <c r="D58" s="116"/>
      <c r="E58" s="116"/>
      <c r="F58" s="116"/>
      <c r="G58" s="116"/>
      <c r="H58" s="116"/>
      <c r="I58" s="116"/>
      <c r="J58" s="116"/>
    </row>
    <row r="59" spans="1:10" ht="12.75">
      <c r="A59" s="116"/>
      <c r="B59" s="116"/>
      <c r="C59" s="116"/>
      <c r="D59" s="116"/>
      <c r="E59" s="116"/>
      <c r="F59" s="116"/>
      <c r="G59" s="116"/>
      <c r="H59" s="116"/>
      <c r="I59" s="116"/>
      <c r="J59" s="116"/>
    </row>
    <row r="60" spans="1:10" ht="12.75">
      <c r="A60" s="116"/>
      <c r="B60" s="116"/>
      <c r="C60" s="116"/>
      <c r="D60" s="116"/>
      <c r="E60" s="116"/>
      <c r="F60" s="116"/>
      <c r="G60" s="116"/>
      <c r="H60" s="116"/>
      <c r="I60" s="116"/>
      <c r="J60" s="116"/>
    </row>
    <row r="61" spans="1:10" ht="12.75">
      <c r="A61" s="116"/>
      <c r="B61" s="116"/>
      <c r="C61" s="116"/>
      <c r="D61" s="116"/>
      <c r="E61" s="116"/>
      <c r="F61" s="116"/>
      <c r="G61" s="116"/>
      <c r="H61" s="116"/>
      <c r="I61" s="116"/>
      <c r="J61" s="116"/>
    </row>
    <row r="62" spans="1:10" ht="12.75">
      <c r="A62" s="116"/>
      <c r="B62" s="116"/>
      <c r="C62" s="116"/>
      <c r="D62" s="116"/>
      <c r="E62" s="116"/>
      <c r="F62" s="116"/>
      <c r="G62" s="116"/>
      <c r="H62" s="116"/>
      <c r="I62" s="116"/>
      <c r="J62" s="116"/>
    </row>
    <row r="63" spans="1:10" ht="12.75">
      <c r="A63" s="116"/>
      <c r="B63" s="116"/>
      <c r="C63" s="116"/>
      <c r="D63" s="116"/>
      <c r="E63" s="116"/>
      <c r="F63" s="116"/>
      <c r="G63" s="116"/>
      <c r="H63" s="116"/>
      <c r="I63" s="116"/>
      <c r="J63" s="116"/>
    </row>
    <row r="64" spans="1:10" ht="12.75">
      <c r="A64" s="116"/>
      <c r="B64" s="116"/>
      <c r="C64" s="116"/>
      <c r="D64" s="116"/>
      <c r="E64" s="116"/>
      <c r="F64" s="116"/>
      <c r="G64" s="116"/>
      <c r="H64" s="116"/>
      <c r="I64" s="116"/>
      <c r="J64" s="116"/>
    </row>
    <row r="65" spans="1:10" ht="12.75">
      <c r="A65" s="116"/>
      <c r="B65" s="116"/>
      <c r="C65" s="116"/>
      <c r="D65" s="116"/>
      <c r="E65" s="116"/>
      <c r="F65" s="116"/>
      <c r="G65" s="116"/>
      <c r="H65" s="116"/>
      <c r="I65" s="116"/>
      <c r="J65" s="116"/>
    </row>
    <row r="66" spans="1:10" ht="12.75">
      <c r="A66" s="116"/>
      <c r="B66" s="116"/>
      <c r="C66" s="116"/>
      <c r="D66" s="116"/>
      <c r="E66" s="116"/>
      <c r="F66" s="116"/>
      <c r="G66" s="116"/>
      <c r="H66" s="116"/>
      <c r="I66" s="116"/>
      <c r="J66" s="116"/>
    </row>
    <row r="67" spans="1:10" ht="12.75">
      <c r="A67" s="116"/>
      <c r="B67" s="116"/>
      <c r="C67" s="116"/>
      <c r="D67" s="116"/>
      <c r="E67" s="116"/>
      <c r="F67" s="116"/>
      <c r="G67" s="116"/>
      <c r="H67" s="116"/>
      <c r="I67" s="116"/>
      <c r="J67" s="116"/>
    </row>
    <row r="68" spans="1:10" ht="12.75">
      <c r="A68" s="116"/>
      <c r="B68" s="116"/>
      <c r="C68" s="116"/>
      <c r="D68" s="116"/>
      <c r="E68" s="116"/>
      <c r="F68" s="116"/>
      <c r="G68" s="116"/>
      <c r="H68" s="116"/>
      <c r="I68" s="116"/>
      <c r="J68" s="116"/>
    </row>
    <row r="69" spans="1:10" ht="12.75">
      <c r="A69" s="116"/>
      <c r="B69" s="116"/>
      <c r="C69" s="116"/>
      <c r="D69" s="116"/>
      <c r="E69" s="116"/>
      <c r="F69" s="116"/>
      <c r="G69" s="116"/>
      <c r="H69" s="116"/>
      <c r="I69" s="116"/>
      <c r="J69" s="116"/>
    </row>
    <row r="70" spans="1:10" ht="12.75">
      <c r="A70" s="116"/>
      <c r="B70" s="116"/>
      <c r="C70" s="116"/>
      <c r="D70" s="116"/>
      <c r="E70" s="116"/>
      <c r="F70" s="116"/>
      <c r="G70" s="116"/>
      <c r="H70" s="116"/>
      <c r="I70" s="116"/>
      <c r="J70" s="116"/>
    </row>
    <row r="71" spans="1:10" ht="12.75">
      <c r="A71" s="116"/>
      <c r="B71" s="116"/>
      <c r="C71" s="116"/>
      <c r="D71" s="116"/>
      <c r="E71" s="116"/>
      <c r="F71" s="116"/>
      <c r="G71" s="116"/>
      <c r="H71" s="116"/>
      <c r="I71" s="116"/>
      <c r="J71" s="116"/>
    </row>
    <row r="72" spans="1:10" ht="12.75">
      <c r="A72" s="116"/>
      <c r="B72" s="116"/>
      <c r="C72" s="116"/>
      <c r="D72" s="116"/>
      <c r="E72" s="116"/>
      <c r="F72" s="116"/>
      <c r="G72" s="116"/>
      <c r="H72" s="116"/>
      <c r="I72" s="116"/>
      <c r="J72" s="116"/>
    </row>
    <row r="73" spans="1:10" ht="12.75">
      <c r="A73" s="116"/>
      <c r="B73" s="116"/>
      <c r="C73" s="116"/>
      <c r="D73" s="116"/>
      <c r="E73" s="116"/>
      <c r="F73" s="116"/>
      <c r="G73" s="116"/>
      <c r="H73" s="116"/>
      <c r="I73" s="116"/>
      <c r="J73" s="116"/>
    </row>
    <row r="74" spans="1:10" ht="12.75">
      <c r="A74" s="116"/>
      <c r="B74" s="116"/>
      <c r="C74" s="116"/>
      <c r="D74" s="116"/>
      <c r="E74" s="116"/>
      <c r="F74" s="116"/>
      <c r="G74" s="116"/>
      <c r="H74" s="116"/>
      <c r="I74" s="116"/>
      <c r="J74" s="116"/>
    </row>
    <row r="75" spans="1:10" ht="12.75">
      <c r="A75" s="116"/>
      <c r="B75" s="116"/>
      <c r="C75" s="116"/>
      <c r="D75" s="116"/>
      <c r="E75" s="116"/>
      <c r="F75" s="116"/>
      <c r="G75" s="116"/>
      <c r="H75" s="116"/>
      <c r="I75" s="116"/>
      <c r="J75" s="116"/>
    </row>
    <row r="76" spans="1:10" ht="12.75">
      <c r="A76" s="116"/>
      <c r="B76" s="116"/>
      <c r="C76" s="116"/>
      <c r="D76" s="116"/>
      <c r="E76" s="116"/>
      <c r="F76" s="116"/>
      <c r="G76" s="116"/>
      <c r="H76" s="116"/>
      <c r="I76" s="116"/>
      <c r="J76" s="116"/>
    </row>
    <row r="77" spans="1:10" ht="12.75">
      <c r="A77" s="116"/>
      <c r="B77" s="116"/>
      <c r="C77" s="116"/>
      <c r="D77" s="116"/>
      <c r="E77" s="116"/>
      <c r="F77" s="116"/>
      <c r="G77" s="116"/>
      <c r="H77" s="116"/>
      <c r="I77" s="116"/>
      <c r="J77" s="116"/>
    </row>
    <row r="78" spans="1:10" ht="12.75">
      <c r="A78" s="116"/>
      <c r="B78" s="116"/>
      <c r="C78" s="116"/>
      <c r="D78" s="116"/>
      <c r="E78" s="116"/>
      <c r="F78" s="116"/>
      <c r="G78" s="116"/>
      <c r="H78" s="116"/>
      <c r="I78" s="116"/>
      <c r="J78" s="116"/>
    </row>
    <row r="79" spans="1:10" ht="12.75">
      <c r="A79" s="116"/>
      <c r="B79" s="116"/>
      <c r="C79" s="116"/>
      <c r="D79" s="116"/>
      <c r="E79" s="116"/>
      <c r="F79" s="116"/>
      <c r="G79" s="116"/>
      <c r="H79" s="116"/>
      <c r="I79" s="116"/>
      <c r="J79" s="116"/>
    </row>
    <row r="80" spans="1:10" ht="12.75">
      <c r="A80" s="116"/>
      <c r="B80" s="116"/>
      <c r="C80" s="116"/>
      <c r="D80" s="116"/>
      <c r="E80" s="116"/>
      <c r="F80" s="116"/>
      <c r="G80" s="116"/>
      <c r="H80" s="116"/>
      <c r="I80" s="116"/>
      <c r="J80" s="116"/>
    </row>
    <row r="81" spans="1:10" ht="12.75">
      <c r="A81" s="116"/>
      <c r="B81" s="116"/>
      <c r="C81" s="116"/>
      <c r="D81" s="116"/>
      <c r="E81" s="116"/>
      <c r="F81" s="116"/>
      <c r="G81" s="116"/>
      <c r="H81" s="116"/>
      <c r="I81" s="116"/>
      <c r="J81" s="116"/>
    </row>
    <row r="82" spans="1:10" ht="12.75">
      <c r="A82" s="116"/>
      <c r="B82" s="116"/>
      <c r="C82" s="116"/>
      <c r="D82" s="116"/>
      <c r="E82" s="116"/>
      <c r="F82" s="116"/>
      <c r="G82" s="116"/>
      <c r="H82" s="116"/>
      <c r="I82" s="116"/>
      <c r="J82" s="116"/>
    </row>
    <row r="83" spans="1:10" ht="12.75">
      <c r="A83" s="116"/>
      <c r="B83" s="116"/>
      <c r="C83" s="116"/>
      <c r="D83" s="116"/>
      <c r="E83" s="116"/>
      <c r="F83" s="116"/>
      <c r="G83" s="116"/>
      <c r="H83" s="116"/>
      <c r="I83" s="116"/>
      <c r="J83" s="116"/>
    </row>
    <row r="84" spans="1:10" ht="12.75">
      <c r="A84" s="116"/>
      <c r="B84" s="116"/>
      <c r="C84" s="116"/>
      <c r="D84" s="116"/>
      <c r="E84" s="116"/>
      <c r="F84" s="116"/>
      <c r="G84" s="116"/>
      <c r="H84" s="116"/>
      <c r="I84" s="116"/>
      <c r="J84" s="116"/>
    </row>
    <row r="85" spans="1:10" ht="12.75">
      <c r="A85" s="116"/>
      <c r="B85" s="116"/>
      <c r="C85" s="116"/>
      <c r="D85" s="116"/>
      <c r="E85" s="116"/>
      <c r="F85" s="116"/>
      <c r="G85" s="116"/>
      <c r="H85" s="116"/>
      <c r="I85" s="116"/>
      <c r="J85" s="116"/>
    </row>
    <row r="86" spans="1:10" ht="12.75">
      <c r="A86" s="116"/>
      <c r="B86" s="116"/>
      <c r="C86" s="116"/>
      <c r="D86" s="116"/>
      <c r="E86" s="116"/>
      <c r="F86" s="116"/>
      <c r="G86" s="116"/>
      <c r="H86" s="116"/>
      <c r="I86" s="116"/>
      <c r="J86" s="116"/>
    </row>
  </sheetData>
  <mergeCells count="51">
    <mergeCell ref="A5:J5"/>
    <mergeCell ref="B12:F12"/>
    <mergeCell ref="B10:F10"/>
    <mergeCell ref="G7:J7"/>
    <mergeCell ref="G8:H8"/>
    <mergeCell ref="I8:J8"/>
    <mergeCell ref="B11:F11"/>
    <mergeCell ref="B7:F9"/>
    <mergeCell ref="A16:J16"/>
    <mergeCell ref="B13:F13"/>
    <mergeCell ref="B14:F14"/>
    <mergeCell ref="B18:F18"/>
    <mergeCell ref="G18:H18"/>
    <mergeCell ref="I18:J18"/>
    <mergeCell ref="B23:F23"/>
    <mergeCell ref="G23:H23"/>
    <mergeCell ref="I23:J23"/>
    <mergeCell ref="B19:J19"/>
    <mergeCell ref="B20:F20"/>
    <mergeCell ref="G20:H20"/>
    <mergeCell ref="I20:J20"/>
    <mergeCell ref="B29:F29"/>
    <mergeCell ref="G29:H29"/>
    <mergeCell ref="I29:J29"/>
    <mergeCell ref="B21:F21"/>
    <mergeCell ref="G21:H21"/>
    <mergeCell ref="I21:J21"/>
    <mergeCell ref="B27:F27"/>
    <mergeCell ref="B22:F22"/>
    <mergeCell ref="G22:H22"/>
    <mergeCell ref="I22:J22"/>
    <mergeCell ref="A25:J25"/>
    <mergeCell ref="G27:H27"/>
    <mergeCell ref="I27:J27"/>
    <mergeCell ref="B28:J28"/>
    <mergeCell ref="A36:J36"/>
    <mergeCell ref="B32:F32"/>
    <mergeCell ref="G32:H32"/>
    <mergeCell ref="I32:J32"/>
    <mergeCell ref="B33:F33"/>
    <mergeCell ref="G33:H33"/>
    <mergeCell ref="I33:J33"/>
    <mergeCell ref="B34:F34"/>
    <mergeCell ref="G34:H34"/>
    <mergeCell ref="I34:J34"/>
    <mergeCell ref="B30:F30"/>
    <mergeCell ref="G30:H30"/>
    <mergeCell ref="I30:J30"/>
    <mergeCell ref="B31:F31"/>
    <mergeCell ref="G31:H31"/>
    <mergeCell ref="I31:J3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Rewit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Lala</dc:creator>
  <cp:keywords/>
  <dc:description/>
  <cp:lastModifiedBy>Czynka Barbara</cp:lastModifiedBy>
  <cp:lastPrinted>2007-05-07T07:39:36Z</cp:lastPrinted>
  <dcterms:created xsi:type="dcterms:W3CDTF">2000-10-09T06:10:40Z</dcterms:created>
  <dcterms:modified xsi:type="dcterms:W3CDTF">2007-05-07T07:40:35Z</dcterms:modified>
  <cp:category/>
  <cp:version/>
  <cp:contentType/>
  <cp:contentStatus/>
</cp:coreProperties>
</file>